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aTTT\Downloads\"/>
    </mc:Choice>
  </mc:AlternateContent>
  <xr:revisionPtr revIDLastSave="0" documentId="13_ncr:1_{59C3329C-CA25-44A4-B3B5-2AE33D779B0F}" xr6:coauthVersionLast="47" xr6:coauthVersionMax="47" xr10:uidLastSave="{00000000-0000-0000-0000-000000000000}"/>
  <bookViews>
    <workbookView xWindow="-120" yWindow="-120" windowWidth="29040" windowHeight="15840" firstSheet="1" activeTab="3" xr2:uid="{00000000-000D-0000-FFFF-FFFF00000000}"/>
  </bookViews>
  <sheets>
    <sheet name="SGV" sheetId="5" state="veryHidden" r:id="rId1"/>
    <sheet name="chi tiết" sheetId="4" r:id="rId2"/>
    <sheet name="1c" sheetId="3" r:id="rId3"/>
    <sheet name="1b" sheetId="1" r:id="rId4"/>
  </sheets>
  <externalReferences>
    <externalReference r:id="rId5"/>
  </externalReferences>
  <definedNames>
    <definedName name="_xlnm.Print_Titles" localSheetId="2">'1c'!$8:$10</definedName>
    <definedName name="_xlnm.Print_Titles" localSheetId="1">'chi tiết'!$6:$9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5" i="3" l="1"/>
  <c r="C16" i="3"/>
  <c r="C18" i="3"/>
  <c r="C19" i="3"/>
  <c r="C21" i="3"/>
  <c r="C22" i="3"/>
  <c r="C27" i="3"/>
  <c r="C28" i="3"/>
  <c r="C30" i="3"/>
  <c r="C31" i="3"/>
  <c r="C34" i="3"/>
  <c r="C35" i="3"/>
  <c r="C36" i="3"/>
  <c r="C38" i="3"/>
  <c r="C39" i="3"/>
  <c r="C40" i="3"/>
  <c r="C43" i="3"/>
  <c r="C46" i="3"/>
  <c r="C47" i="3"/>
  <c r="C48" i="3"/>
  <c r="C49" i="3"/>
  <c r="C50" i="3"/>
  <c r="C51" i="3"/>
  <c r="C52" i="3"/>
  <c r="C53" i="3"/>
  <c r="C54" i="3"/>
  <c r="C55" i="3"/>
  <c r="C56" i="3"/>
  <c r="C57" i="3"/>
  <c r="C58" i="3"/>
  <c r="C59" i="3"/>
  <c r="C60" i="3"/>
  <c r="C61" i="3"/>
  <c r="C62" i="3"/>
  <c r="C63" i="3"/>
  <c r="C64" i="3"/>
  <c r="C65" i="3"/>
  <c r="C66" i="3"/>
  <c r="C67" i="3"/>
  <c r="C68" i="3"/>
  <c r="C69" i="3"/>
  <c r="C70" i="3"/>
  <c r="C71" i="3"/>
  <c r="C72" i="3"/>
  <c r="C73" i="3"/>
  <c r="C74" i="3"/>
  <c r="C75" i="3"/>
  <c r="C76" i="3"/>
  <c r="C77" i="3"/>
  <c r="C78" i="3"/>
  <c r="C79" i="3"/>
  <c r="C80" i="3"/>
  <c r="C81" i="3"/>
  <c r="C82" i="3"/>
  <c r="C83" i="3"/>
  <c r="C84" i="3"/>
  <c r="C85" i="3"/>
  <c r="C86" i="3"/>
  <c r="C87" i="3"/>
  <c r="C88" i="3"/>
  <c r="C89" i="3"/>
  <c r="C90" i="3"/>
  <c r="C91" i="3"/>
  <c r="C92" i="3"/>
  <c r="C93" i="3"/>
  <c r="C94" i="3"/>
  <c r="C96" i="3"/>
  <c r="C97" i="3"/>
  <c r="C98" i="3"/>
  <c r="C99" i="3"/>
  <c r="C100" i="3"/>
  <c r="C102" i="3"/>
  <c r="C103" i="3"/>
  <c r="C105" i="3"/>
  <c r="C106" i="3"/>
  <c r="C108" i="3"/>
  <c r="C109" i="3"/>
  <c r="C111" i="3"/>
  <c r="C112" i="3"/>
  <c r="D33" i="3" l="1"/>
  <c r="J161" i="4" l="1"/>
  <c r="E33" i="3" l="1"/>
  <c r="C33" i="3" s="1"/>
  <c r="J152" i="4" l="1"/>
  <c r="J144" i="4"/>
  <c r="J91" i="4"/>
  <c r="J83" i="4"/>
  <c r="J78" i="4"/>
  <c r="J71" i="4"/>
  <c r="J45" i="4"/>
  <c r="J12" i="4" s="1"/>
  <c r="D14" i="3"/>
  <c r="E14" i="3"/>
  <c r="E24" i="3" s="1"/>
  <c r="D17" i="3"/>
  <c r="E17" i="3"/>
  <c r="E25" i="3" s="1"/>
  <c r="D25" i="3" l="1"/>
  <c r="C25" i="3" s="1"/>
  <c r="C17" i="3"/>
  <c r="D24" i="3"/>
  <c r="C24" i="3" s="1"/>
  <c r="C14" i="3"/>
  <c r="C44" i="3"/>
  <c r="E13" i="3"/>
  <c r="D13" i="3"/>
  <c r="C13" i="3" s="1"/>
  <c r="J108" i="4" l="1"/>
  <c r="J131" i="4"/>
  <c r="C26" i="1"/>
  <c r="D20" i="3"/>
  <c r="C20" i="3" s="1"/>
  <c r="E20" i="3"/>
  <c r="J70" i="4" l="1"/>
  <c r="J217" i="4" l="1"/>
  <c r="J192" i="4" s="1"/>
  <c r="H241" i="4"/>
  <c r="J342" i="4" l="1"/>
  <c r="J11" i="4"/>
  <c r="I247" i="4" l="1"/>
  <c r="I37" i="4" l="1"/>
  <c r="H37" i="4"/>
  <c r="H231" i="4"/>
  <c r="I13" i="4"/>
  <c r="I17" i="4"/>
  <c r="I20" i="4"/>
  <c r="I45" i="4"/>
  <c r="I49" i="4"/>
  <c r="I55" i="4"/>
  <c r="I61" i="4"/>
  <c r="I64" i="4"/>
  <c r="I71" i="4"/>
  <c r="I78" i="4"/>
  <c r="I83" i="4"/>
  <c r="I91" i="4"/>
  <c r="I101" i="4"/>
  <c r="I108" i="4"/>
  <c r="I131" i="4"/>
  <c r="I144" i="4"/>
  <c r="I152" i="4"/>
  <c r="I161" i="4"/>
  <c r="I167" i="4"/>
  <c r="I217" i="4"/>
  <c r="I231" i="4"/>
  <c r="I237" i="4"/>
  <c r="I241" i="4"/>
  <c r="I295" i="4"/>
  <c r="I309" i="4"/>
  <c r="N231" i="4"/>
  <c r="I12" i="4" l="1"/>
  <c r="I294" i="4"/>
  <c r="I192" i="4"/>
  <c r="I70" i="4"/>
  <c r="I342" i="4"/>
  <c r="I11" i="4" l="1"/>
  <c r="E110" i="3"/>
  <c r="C110" i="3" s="1"/>
  <c r="E107" i="3"/>
  <c r="C107" i="3" s="1"/>
  <c r="E104" i="3"/>
  <c r="C104" i="3" s="1"/>
  <c r="E101" i="3"/>
  <c r="C101" i="3" s="1"/>
  <c r="E95" i="3"/>
  <c r="C95" i="3" s="1"/>
  <c r="E45" i="3"/>
  <c r="E37" i="3"/>
  <c r="D37" i="3"/>
  <c r="C37" i="3" s="1"/>
  <c r="D29" i="3"/>
  <c r="E32" i="3" l="1"/>
  <c r="D32" i="3"/>
  <c r="D42" i="3"/>
  <c r="C32" i="3" l="1"/>
  <c r="E42" i="3"/>
  <c r="E41" i="3" s="1"/>
  <c r="E26" i="3"/>
  <c r="D45" i="3"/>
  <c r="C45" i="3" s="1"/>
  <c r="E23" i="3"/>
  <c r="D23" i="3"/>
  <c r="C23" i="3" s="1"/>
  <c r="G341" i="4"/>
  <c r="F341" i="4" s="1"/>
  <c r="G340" i="4"/>
  <c r="F340" i="4" s="1"/>
  <c r="G339" i="4"/>
  <c r="F339" i="4" s="1"/>
  <c r="G338" i="4"/>
  <c r="F338" i="4" s="1"/>
  <c r="G337" i="4"/>
  <c r="F337" i="4" s="1"/>
  <c r="G336" i="4"/>
  <c r="F336" i="4" s="1"/>
  <c r="G335" i="4"/>
  <c r="F335" i="4" s="1"/>
  <c r="G334" i="4"/>
  <c r="F334" i="4" s="1"/>
  <c r="G333" i="4"/>
  <c r="F333" i="4" s="1"/>
  <c r="G332" i="4"/>
  <c r="F332" i="4" s="1"/>
  <c r="G331" i="4"/>
  <c r="F331" i="4" s="1"/>
  <c r="G330" i="4"/>
  <c r="F330" i="4" s="1"/>
  <c r="G329" i="4"/>
  <c r="F329" i="4" s="1"/>
  <c r="G328" i="4"/>
  <c r="F328" i="4" s="1"/>
  <c r="G327" i="4"/>
  <c r="F327" i="4" s="1"/>
  <c r="G326" i="4"/>
  <c r="F326" i="4" s="1"/>
  <c r="G325" i="4"/>
  <c r="F325" i="4" s="1"/>
  <c r="G324" i="4"/>
  <c r="F324" i="4" s="1"/>
  <c r="G323" i="4"/>
  <c r="F323" i="4" s="1"/>
  <c r="G322" i="4"/>
  <c r="F322" i="4" s="1"/>
  <c r="G321" i="4"/>
  <c r="F321" i="4" s="1"/>
  <c r="G320" i="4"/>
  <c r="F320" i="4" s="1"/>
  <c r="G319" i="4"/>
  <c r="F319" i="4" s="1"/>
  <c r="G318" i="4"/>
  <c r="F318" i="4" s="1"/>
  <c r="G317" i="4"/>
  <c r="F317" i="4" s="1"/>
  <c r="G316" i="4"/>
  <c r="F316" i="4" s="1"/>
  <c r="G315" i="4"/>
  <c r="F315" i="4" s="1"/>
  <c r="G314" i="4"/>
  <c r="F314" i="4" s="1"/>
  <c r="G313" i="4"/>
  <c r="F313" i="4" s="1"/>
  <c r="G312" i="4"/>
  <c r="F312" i="4" s="1"/>
  <c r="G311" i="4"/>
  <c r="F311" i="4" s="1"/>
  <c r="G310" i="4"/>
  <c r="F310" i="4" s="1"/>
  <c r="N309" i="4"/>
  <c r="M309" i="4"/>
  <c r="L309" i="4"/>
  <c r="K309" i="4"/>
  <c r="H309" i="4"/>
  <c r="G308" i="4"/>
  <c r="F308" i="4" s="1"/>
  <c r="G307" i="4"/>
  <c r="F307" i="4" s="1"/>
  <c r="G306" i="4"/>
  <c r="F306" i="4" s="1"/>
  <c r="G305" i="4"/>
  <c r="F305" i="4" s="1"/>
  <c r="G304" i="4"/>
  <c r="F304" i="4" s="1"/>
  <c r="G303" i="4"/>
  <c r="F303" i="4" s="1"/>
  <c r="G302" i="4"/>
  <c r="F302" i="4" s="1"/>
  <c r="G301" i="4"/>
  <c r="F301" i="4" s="1"/>
  <c r="G300" i="4"/>
  <c r="F300" i="4" s="1"/>
  <c r="G299" i="4"/>
  <c r="F299" i="4" s="1"/>
  <c r="G298" i="4"/>
  <c r="F298" i="4" s="1"/>
  <c r="G297" i="4"/>
  <c r="F297" i="4" s="1"/>
  <c r="G296" i="4"/>
  <c r="F296" i="4" s="1"/>
  <c r="N295" i="4"/>
  <c r="M295" i="4"/>
  <c r="M294" i="4" s="1"/>
  <c r="L295" i="4"/>
  <c r="K295" i="4"/>
  <c r="K294" i="4" s="1"/>
  <c r="H295" i="4"/>
  <c r="G293" i="4"/>
  <c r="F293" i="4" s="1"/>
  <c r="G292" i="4"/>
  <c r="F292" i="4" s="1"/>
  <c r="G291" i="4"/>
  <c r="F291" i="4" s="1"/>
  <c r="G290" i="4"/>
  <c r="F290" i="4" s="1"/>
  <c r="G289" i="4"/>
  <c r="F289" i="4" s="1"/>
  <c r="G288" i="4"/>
  <c r="F288" i="4" s="1"/>
  <c r="G287" i="4"/>
  <c r="F287" i="4" s="1"/>
  <c r="G286" i="4"/>
  <c r="F286" i="4" s="1"/>
  <c r="G285" i="4"/>
  <c r="F285" i="4" s="1"/>
  <c r="G284" i="4"/>
  <c r="F284" i="4" s="1"/>
  <c r="G283" i="4"/>
  <c r="F283" i="4" s="1"/>
  <c r="G282" i="4"/>
  <c r="F282" i="4" s="1"/>
  <c r="G281" i="4"/>
  <c r="F281" i="4" s="1"/>
  <c r="G280" i="4"/>
  <c r="F280" i="4" s="1"/>
  <c r="G279" i="4"/>
  <c r="F279" i="4" s="1"/>
  <c r="G278" i="4"/>
  <c r="F278" i="4" s="1"/>
  <c r="G277" i="4"/>
  <c r="F277" i="4" s="1"/>
  <c r="G276" i="4"/>
  <c r="F276" i="4" s="1"/>
  <c r="G275" i="4"/>
  <c r="F275" i="4" s="1"/>
  <c r="G274" i="4"/>
  <c r="F274" i="4" s="1"/>
  <c r="G273" i="4"/>
  <c r="F273" i="4" s="1"/>
  <c r="G272" i="4"/>
  <c r="F272" i="4" s="1"/>
  <c r="G271" i="4"/>
  <c r="F271" i="4" s="1"/>
  <c r="G270" i="4"/>
  <c r="F270" i="4" s="1"/>
  <c r="G269" i="4"/>
  <c r="F269" i="4" s="1"/>
  <c r="G268" i="4"/>
  <c r="F268" i="4" s="1"/>
  <c r="G267" i="4"/>
  <c r="F267" i="4" s="1"/>
  <c r="G266" i="4"/>
  <c r="F266" i="4" s="1"/>
  <c r="G265" i="4"/>
  <c r="F265" i="4" s="1"/>
  <c r="G264" i="4"/>
  <c r="F264" i="4" s="1"/>
  <c r="G263" i="4"/>
  <c r="F263" i="4" s="1"/>
  <c r="G262" i="4"/>
  <c r="F262" i="4" s="1"/>
  <c r="G261" i="4"/>
  <c r="F261" i="4" s="1"/>
  <c r="G260" i="4"/>
  <c r="F260" i="4" s="1"/>
  <c r="G259" i="4"/>
  <c r="F259" i="4" s="1"/>
  <c r="G258" i="4"/>
  <c r="F258" i="4" s="1"/>
  <c r="G257" i="4"/>
  <c r="F257" i="4" s="1"/>
  <c r="G256" i="4"/>
  <c r="F256" i="4" s="1"/>
  <c r="G255" i="4"/>
  <c r="F255" i="4" s="1"/>
  <c r="G254" i="4"/>
  <c r="F254" i="4" s="1"/>
  <c r="G253" i="4"/>
  <c r="F253" i="4" s="1"/>
  <c r="G252" i="4"/>
  <c r="F252" i="4" s="1"/>
  <c r="G251" i="4"/>
  <c r="F251" i="4" s="1"/>
  <c r="G250" i="4"/>
  <c r="F250" i="4" s="1"/>
  <c r="G249" i="4"/>
  <c r="F249" i="4" s="1"/>
  <c r="G248" i="4"/>
  <c r="F248" i="4" s="1"/>
  <c r="N247" i="4"/>
  <c r="G246" i="4"/>
  <c r="F246" i="4" s="1"/>
  <c r="G245" i="4"/>
  <c r="F245" i="4" s="1"/>
  <c r="G244" i="4"/>
  <c r="F244" i="4" s="1"/>
  <c r="G243" i="4"/>
  <c r="F243" i="4" s="1"/>
  <c r="G242" i="4"/>
  <c r="F242" i="4" s="1"/>
  <c r="N241" i="4"/>
  <c r="M241" i="4"/>
  <c r="L241" i="4"/>
  <c r="K241" i="4"/>
  <c r="G240" i="4"/>
  <c r="F240" i="4" s="1"/>
  <c r="G239" i="4"/>
  <c r="F239" i="4" s="1"/>
  <c r="G238" i="4"/>
  <c r="F238" i="4" s="1"/>
  <c r="H237" i="4"/>
  <c r="G237" i="4" s="1"/>
  <c r="G236" i="4"/>
  <c r="F236" i="4" s="1"/>
  <c r="G235" i="4"/>
  <c r="F235" i="4" s="1"/>
  <c r="G234" i="4"/>
  <c r="F234" i="4" s="1"/>
  <c r="G233" i="4"/>
  <c r="F233" i="4" s="1"/>
  <c r="G232" i="4"/>
  <c r="F232" i="4" s="1"/>
  <c r="M231" i="4"/>
  <c r="L231" i="4"/>
  <c r="K231" i="4"/>
  <c r="G231" i="4"/>
  <c r="G230" i="4"/>
  <c r="F230" i="4" s="1"/>
  <c r="G229" i="4"/>
  <c r="F229" i="4" s="1"/>
  <c r="G228" i="4"/>
  <c r="F228" i="4" s="1"/>
  <c r="G227" i="4"/>
  <c r="F227" i="4" s="1"/>
  <c r="G226" i="4"/>
  <c r="F226" i="4" s="1"/>
  <c r="G225" i="4"/>
  <c r="F225" i="4" s="1"/>
  <c r="G224" i="4"/>
  <c r="F224" i="4" s="1"/>
  <c r="G223" i="4"/>
  <c r="F223" i="4" s="1"/>
  <c r="G222" i="4"/>
  <c r="F222" i="4" s="1"/>
  <c r="G221" i="4"/>
  <c r="F221" i="4" s="1"/>
  <c r="G220" i="4"/>
  <c r="F220" i="4" s="1"/>
  <c r="G219" i="4"/>
  <c r="F219" i="4" s="1"/>
  <c r="G218" i="4"/>
  <c r="F218" i="4" s="1"/>
  <c r="N217" i="4"/>
  <c r="M217" i="4"/>
  <c r="L217" i="4"/>
  <c r="K217" i="4"/>
  <c r="H217" i="4"/>
  <c r="G216" i="4"/>
  <c r="F216" i="4" s="1"/>
  <c r="G215" i="4"/>
  <c r="F215" i="4" s="1"/>
  <c r="G214" i="4"/>
  <c r="F214" i="4" s="1"/>
  <c r="G213" i="4"/>
  <c r="F213" i="4" s="1"/>
  <c r="G212" i="4"/>
  <c r="F212" i="4" s="1"/>
  <c r="G211" i="4"/>
  <c r="F211" i="4" s="1"/>
  <c r="G210" i="4"/>
  <c r="F210" i="4" s="1"/>
  <c r="G209" i="4"/>
  <c r="F209" i="4" s="1"/>
  <c r="G208" i="4"/>
  <c r="F208" i="4" s="1"/>
  <c r="G207" i="4"/>
  <c r="F207" i="4" s="1"/>
  <c r="G206" i="4"/>
  <c r="F206" i="4" s="1"/>
  <c r="G205" i="4"/>
  <c r="F205" i="4" s="1"/>
  <c r="G204" i="4"/>
  <c r="F204" i="4" s="1"/>
  <c r="G203" i="4"/>
  <c r="F203" i="4" s="1"/>
  <c r="G202" i="4"/>
  <c r="F202" i="4" s="1"/>
  <c r="G201" i="4"/>
  <c r="F201" i="4" s="1"/>
  <c r="G200" i="4"/>
  <c r="F200" i="4" s="1"/>
  <c r="G199" i="4"/>
  <c r="F199" i="4" s="1"/>
  <c r="G198" i="4"/>
  <c r="F198" i="4" s="1"/>
  <c r="G197" i="4"/>
  <c r="F197" i="4" s="1"/>
  <c r="G196" i="4"/>
  <c r="F196" i="4" s="1"/>
  <c r="G195" i="4"/>
  <c r="F195" i="4" s="1"/>
  <c r="G194" i="4"/>
  <c r="F194" i="4" s="1"/>
  <c r="G193" i="4"/>
  <c r="F193" i="4" s="1"/>
  <c r="G191" i="4"/>
  <c r="F191" i="4" s="1"/>
  <c r="G190" i="4"/>
  <c r="F190" i="4" s="1"/>
  <c r="G189" i="4"/>
  <c r="F189" i="4" s="1"/>
  <c r="G188" i="4"/>
  <c r="F188" i="4" s="1"/>
  <c r="G187" i="4"/>
  <c r="F187" i="4" s="1"/>
  <c r="G186" i="4"/>
  <c r="F186" i="4" s="1"/>
  <c r="G185" i="4"/>
  <c r="F185" i="4" s="1"/>
  <c r="G184" i="4"/>
  <c r="F184" i="4" s="1"/>
  <c r="G183" i="4"/>
  <c r="F183" i="4" s="1"/>
  <c r="G182" i="4"/>
  <c r="F182" i="4" s="1"/>
  <c r="G181" i="4"/>
  <c r="F181" i="4" s="1"/>
  <c r="G180" i="4"/>
  <c r="F180" i="4" s="1"/>
  <c r="G179" i="4"/>
  <c r="F179" i="4" s="1"/>
  <c r="G178" i="4"/>
  <c r="F178" i="4" s="1"/>
  <c r="G177" i="4"/>
  <c r="F177" i="4" s="1"/>
  <c r="G176" i="4"/>
  <c r="F176" i="4" s="1"/>
  <c r="G175" i="4"/>
  <c r="F175" i="4" s="1"/>
  <c r="G174" i="4"/>
  <c r="F174" i="4" s="1"/>
  <c r="G173" i="4"/>
  <c r="F173" i="4" s="1"/>
  <c r="G172" i="4"/>
  <c r="F172" i="4" s="1"/>
  <c r="G171" i="4"/>
  <c r="F171" i="4" s="1"/>
  <c r="G170" i="4"/>
  <c r="F170" i="4" s="1"/>
  <c r="G169" i="4"/>
  <c r="F169" i="4" s="1"/>
  <c r="G168" i="4"/>
  <c r="F168" i="4" s="1"/>
  <c r="H167" i="4"/>
  <c r="G167" i="4" s="1"/>
  <c r="F167" i="4" s="1"/>
  <c r="G166" i="4"/>
  <c r="F166" i="4" s="1"/>
  <c r="G165" i="4"/>
  <c r="F165" i="4" s="1"/>
  <c r="G164" i="4"/>
  <c r="F164" i="4" s="1"/>
  <c r="G163" i="4"/>
  <c r="F163" i="4" s="1"/>
  <c r="G162" i="4"/>
  <c r="F162" i="4" s="1"/>
  <c r="N161" i="4"/>
  <c r="M161" i="4"/>
  <c r="L161" i="4"/>
  <c r="K161" i="4"/>
  <c r="H161" i="4"/>
  <c r="G160" i="4"/>
  <c r="F160" i="4" s="1"/>
  <c r="G159" i="4"/>
  <c r="F159" i="4" s="1"/>
  <c r="G158" i="4"/>
  <c r="F158" i="4" s="1"/>
  <c r="G157" i="4"/>
  <c r="F157" i="4" s="1"/>
  <c r="G156" i="4"/>
  <c r="F156" i="4" s="1"/>
  <c r="G155" i="4"/>
  <c r="F155" i="4" s="1"/>
  <c r="G154" i="4"/>
  <c r="F154" i="4" s="1"/>
  <c r="G153" i="4"/>
  <c r="F153" i="4" s="1"/>
  <c r="N152" i="4"/>
  <c r="M152" i="4"/>
  <c r="L152" i="4"/>
  <c r="K152" i="4"/>
  <c r="H152" i="4"/>
  <c r="G151" i="4"/>
  <c r="F151" i="4" s="1"/>
  <c r="G150" i="4"/>
  <c r="F150" i="4" s="1"/>
  <c r="G149" i="4"/>
  <c r="F149" i="4" s="1"/>
  <c r="G148" i="4"/>
  <c r="F148" i="4" s="1"/>
  <c r="G147" i="4"/>
  <c r="F147" i="4" s="1"/>
  <c r="G146" i="4"/>
  <c r="F146" i="4" s="1"/>
  <c r="G145" i="4"/>
  <c r="F145" i="4" s="1"/>
  <c r="N144" i="4"/>
  <c r="M144" i="4"/>
  <c r="L144" i="4"/>
  <c r="K144" i="4"/>
  <c r="H144" i="4"/>
  <c r="G143" i="4"/>
  <c r="F143" i="4" s="1"/>
  <c r="G142" i="4"/>
  <c r="F142" i="4" s="1"/>
  <c r="G141" i="4"/>
  <c r="F141" i="4" s="1"/>
  <c r="G140" i="4"/>
  <c r="F140" i="4" s="1"/>
  <c r="G139" i="4"/>
  <c r="F139" i="4" s="1"/>
  <c r="G138" i="4"/>
  <c r="F138" i="4" s="1"/>
  <c r="G137" i="4"/>
  <c r="F137" i="4" s="1"/>
  <c r="G136" i="4"/>
  <c r="F136" i="4" s="1"/>
  <c r="G135" i="4"/>
  <c r="F135" i="4" s="1"/>
  <c r="G134" i="4"/>
  <c r="F134" i="4" s="1"/>
  <c r="G133" i="4"/>
  <c r="F133" i="4" s="1"/>
  <c r="G132" i="4"/>
  <c r="F132" i="4" s="1"/>
  <c r="N131" i="4"/>
  <c r="M131" i="4"/>
  <c r="L131" i="4"/>
  <c r="K131" i="4"/>
  <c r="H131" i="4"/>
  <c r="G130" i="4"/>
  <c r="F130" i="4" s="1"/>
  <c r="G129" i="4"/>
  <c r="F129" i="4" s="1"/>
  <c r="G128" i="4"/>
  <c r="F128" i="4" s="1"/>
  <c r="G127" i="4"/>
  <c r="F127" i="4" s="1"/>
  <c r="G126" i="4"/>
  <c r="F126" i="4" s="1"/>
  <c r="N125" i="4"/>
  <c r="G125" i="4"/>
  <c r="G124" i="4"/>
  <c r="F124" i="4" s="1"/>
  <c r="G123" i="4"/>
  <c r="F123" i="4" s="1"/>
  <c r="G122" i="4"/>
  <c r="F122" i="4" s="1"/>
  <c r="G121" i="4"/>
  <c r="F121" i="4" s="1"/>
  <c r="G120" i="4"/>
  <c r="F120" i="4" s="1"/>
  <c r="G119" i="4"/>
  <c r="F119" i="4" s="1"/>
  <c r="G118" i="4"/>
  <c r="F118" i="4" s="1"/>
  <c r="G117" i="4"/>
  <c r="F117" i="4" s="1"/>
  <c r="G116" i="4"/>
  <c r="F116" i="4" s="1"/>
  <c r="G115" i="4"/>
  <c r="F115" i="4" s="1"/>
  <c r="G114" i="4"/>
  <c r="F114" i="4" s="1"/>
  <c r="G113" i="4"/>
  <c r="F113" i="4" s="1"/>
  <c r="G112" i="4"/>
  <c r="F112" i="4" s="1"/>
  <c r="G111" i="4"/>
  <c r="F111" i="4" s="1"/>
  <c r="G110" i="4"/>
  <c r="F110" i="4" s="1"/>
  <c r="G109" i="4"/>
  <c r="F109" i="4" s="1"/>
  <c r="N108" i="4"/>
  <c r="M108" i="4"/>
  <c r="L108" i="4"/>
  <c r="K108" i="4"/>
  <c r="H108" i="4"/>
  <c r="G107" i="4"/>
  <c r="F107" i="4" s="1"/>
  <c r="G106" i="4"/>
  <c r="F106" i="4" s="1"/>
  <c r="G105" i="4"/>
  <c r="F105" i="4" s="1"/>
  <c r="G104" i="4"/>
  <c r="F104" i="4" s="1"/>
  <c r="G103" i="4"/>
  <c r="F103" i="4" s="1"/>
  <c r="G102" i="4"/>
  <c r="F102" i="4" s="1"/>
  <c r="N101" i="4"/>
  <c r="M101" i="4"/>
  <c r="L101" i="4"/>
  <c r="K101" i="4"/>
  <c r="H101" i="4"/>
  <c r="G100" i="4"/>
  <c r="F100" i="4" s="1"/>
  <c r="G99" i="4"/>
  <c r="F99" i="4" s="1"/>
  <c r="G98" i="4"/>
  <c r="F98" i="4" s="1"/>
  <c r="G97" i="4"/>
  <c r="F97" i="4" s="1"/>
  <c r="G96" i="4"/>
  <c r="F96" i="4" s="1"/>
  <c r="G95" i="4"/>
  <c r="F95" i="4" s="1"/>
  <c r="G94" i="4"/>
  <c r="F94" i="4" s="1"/>
  <c r="G93" i="4"/>
  <c r="F93" i="4" s="1"/>
  <c r="G92" i="4"/>
  <c r="F92" i="4" s="1"/>
  <c r="N91" i="4"/>
  <c r="M91" i="4"/>
  <c r="L91" i="4"/>
  <c r="K91" i="4"/>
  <c r="H91" i="4"/>
  <c r="G90" i="4"/>
  <c r="F90" i="4" s="1"/>
  <c r="G89" i="4"/>
  <c r="F89" i="4" s="1"/>
  <c r="G88" i="4"/>
  <c r="F88" i="4" s="1"/>
  <c r="G87" i="4"/>
  <c r="F87" i="4" s="1"/>
  <c r="G86" i="4"/>
  <c r="F86" i="4" s="1"/>
  <c r="G85" i="4"/>
  <c r="F85" i="4" s="1"/>
  <c r="G84" i="4"/>
  <c r="F84" i="4" s="1"/>
  <c r="N83" i="4"/>
  <c r="M83" i="4"/>
  <c r="L83" i="4"/>
  <c r="K83" i="4"/>
  <c r="H83" i="4"/>
  <c r="G82" i="4"/>
  <c r="F82" i="4" s="1"/>
  <c r="G81" i="4"/>
  <c r="F81" i="4" s="1"/>
  <c r="G80" i="4"/>
  <c r="F80" i="4" s="1"/>
  <c r="G79" i="4"/>
  <c r="F79" i="4" s="1"/>
  <c r="N78" i="4"/>
  <c r="M78" i="4"/>
  <c r="L78" i="4"/>
  <c r="K78" i="4"/>
  <c r="H78" i="4"/>
  <c r="G77" i="4"/>
  <c r="F77" i="4" s="1"/>
  <c r="G76" i="4"/>
  <c r="F76" i="4" s="1"/>
  <c r="G75" i="4"/>
  <c r="F75" i="4" s="1"/>
  <c r="G74" i="4"/>
  <c r="F74" i="4" s="1"/>
  <c r="G73" i="4"/>
  <c r="F73" i="4" s="1"/>
  <c r="G72" i="4"/>
  <c r="F72" i="4" s="1"/>
  <c r="N71" i="4"/>
  <c r="M71" i="4"/>
  <c r="L71" i="4"/>
  <c r="K71" i="4"/>
  <c r="H71" i="4"/>
  <c r="G69" i="4"/>
  <c r="F69" i="4" s="1"/>
  <c r="G68" i="4"/>
  <c r="F68" i="4" s="1"/>
  <c r="G67" i="4"/>
  <c r="F67" i="4" s="1"/>
  <c r="G66" i="4"/>
  <c r="F66" i="4" s="1"/>
  <c r="G65" i="4"/>
  <c r="F65" i="4" s="1"/>
  <c r="N64" i="4"/>
  <c r="M64" i="4"/>
  <c r="L64" i="4"/>
  <c r="K64" i="4"/>
  <c r="H64" i="4"/>
  <c r="G63" i="4"/>
  <c r="F63" i="4" s="1"/>
  <c r="G62" i="4"/>
  <c r="F62" i="4" s="1"/>
  <c r="N61" i="4"/>
  <c r="M61" i="4"/>
  <c r="L61" i="4"/>
  <c r="K61" i="4"/>
  <c r="H61" i="4"/>
  <c r="G60" i="4"/>
  <c r="F60" i="4" s="1"/>
  <c r="G59" i="4"/>
  <c r="F59" i="4" s="1"/>
  <c r="G58" i="4"/>
  <c r="F58" i="4" s="1"/>
  <c r="G57" i="4"/>
  <c r="F57" i="4" s="1"/>
  <c r="G56" i="4"/>
  <c r="F56" i="4" s="1"/>
  <c r="N55" i="4"/>
  <c r="M55" i="4"/>
  <c r="L55" i="4"/>
  <c r="K55" i="4"/>
  <c r="H55" i="4"/>
  <c r="G54" i="4"/>
  <c r="F54" i="4" s="1"/>
  <c r="G53" i="4"/>
  <c r="F53" i="4" s="1"/>
  <c r="G52" i="4"/>
  <c r="F52" i="4" s="1"/>
  <c r="G51" i="4"/>
  <c r="F51" i="4" s="1"/>
  <c r="G50" i="4"/>
  <c r="F50" i="4" s="1"/>
  <c r="N49" i="4"/>
  <c r="M49" i="4"/>
  <c r="L49" i="4"/>
  <c r="K49" i="4"/>
  <c r="H49" i="4"/>
  <c r="G48" i="4"/>
  <c r="F48" i="4" s="1"/>
  <c r="G47" i="4"/>
  <c r="F47" i="4" s="1"/>
  <c r="G46" i="4"/>
  <c r="F46" i="4" s="1"/>
  <c r="N45" i="4"/>
  <c r="M45" i="4"/>
  <c r="L45" i="4"/>
  <c r="K45" i="4"/>
  <c r="H45" i="4"/>
  <c r="G44" i="4"/>
  <c r="F44" i="4" s="1"/>
  <c r="G43" i="4"/>
  <c r="F43" i="4" s="1"/>
  <c r="G42" i="4"/>
  <c r="F42" i="4" s="1"/>
  <c r="G41" i="4"/>
  <c r="F41" i="4" s="1"/>
  <c r="G40" i="4"/>
  <c r="F40" i="4" s="1"/>
  <c r="G39" i="4"/>
  <c r="F39" i="4" s="1"/>
  <c r="G38" i="4"/>
  <c r="F38" i="4" s="1"/>
  <c r="G37" i="4"/>
  <c r="F37" i="4" s="1"/>
  <c r="G36" i="4"/>
  <c r="F36" i="4" s="1"/>
  <c r="G35" i="4"/>
  <c r="F35" i="4" s="1"/>
  <c r="G34" i="4"/>
  <c r="F34" i="4" s="1"/>
  <c r="G33" i="4"/>
  <c r="F33" i="4" s="1"/>
  <c r="G32" i="4"/>
  <c r="F32" i="4" s="1"/>
  <c r="G31" i="4"/>
  <c r="F31" i="4" s="1"/>
  <c r="G30" i="4"/>
  <c r="F30" i="4" s="1"/>
  <c r="G29" i="4"/>
  <c r="F29" i="4" s="1"/>
  <c r="G28" i="4"/>
  <c r="F28" i="4" s="1"/>
  <c r="G27" i="4"/>
  <c r="F27" i="4" s="1"/>
  <c r="G26" i="4"/>
  <c r="F26" i="4" s="1"/>
  <c r="G25" i="4"/>
  <c r="F25" i="4" s="1"/>
  <c r="G24" i="4"/>
  <c r="F24" i="4" s="1"/>
  <c r="G23" i="4"/>
  <c r="F23" i="4" s="1"/>
  <c r="G22" i="4"/>
  <c r="F22" i="4" s="1"/>
  <c r="G21" i="4"/>
  <c r="F21" i="4" s="1"/>
  <c r="N20" i="4"/>
  <c r="M20" i="4"/>
  <c r="L20" i="4"/>
  <c r="K20" i="4"/>
  <c r="H20" i="4"/>
  <c r="G19" i="4"/>
  <c r="F19" i="4" s="1"/>
  <c r="G18" i="4"/>
  <c r="F18" i="4" s="1"/>
  <c r="N17" i="4"/>
  <c r="M17" i="4"/>
  <c r="L17" i="4"/>
  <c r="K17" i="4"/>
  <c r="H17" i="4"/>
  <c r="G16" i="4"/>
  <c r="F16" i="4" s="1"/>
  <c r="G15" i="4"/>
  <c r="F15" i="4" s="1"/>
  <c r="G14" i="4"/>
  <c r="F14" i="4" s="1"/>
  <c r="N13" i="4"/>
  <c r="M13" i="4"/>
  <c r="L13" i="4"/>
  <c r="K13" i="4"/>
  <c r="H13" i="4"/>
  <c r="G13" i="4" s="1"/>
  <c r="D35" i="1"/>
  <c r="D34" i="1"/>
  <c r="D31" i="1"/>
  <c r="D30" i="1"/>
  <c r="D29" i="1"/>
  <c r="D28" i="1"/>
  <c r="D27" i="1"/>
  <c r="D26" i="1"/>
  <c r="D25" i="1"/>
  <c r="D24" i="1"/>
  <c r="D23" i="1"/>
  <c r="C22" i="1"/>
  <c r="D22" i="1" s="1"/>
  <c r="D21" i="1"/>
  <c r="D20" i="1"/>
  <c r="D19" i="1"/>
  <c r="D17" i="1"/>
  <c r="D16" i="1"/>
  <c r="D15" i="1"/>
  <c r="C14" i="1"/>
  <c r="D14" i="1" s="1"/>
  <c r="D13" i="1"/>
  <c r="C12" i="1"/>
  <c r="D12" i="1" s="1"/>
  <c r="D11" i="1"/>
  <c r="D10" i="1"/>
  <c r="D8" i="1"/>
  <c r="H294" i="4" l="1"/>
  <c r="C42" i="3"/>
  <c r="H12" i="4"/>
  <c r="C9" i="1"/>
  <c r="C18" i="1" s="1"/>
  <c r="C32" i="1" s="1"/>
  <c r="D41" i="3"/>
  <c r="C41" i="3" s="1"/>
  <c r="F13" i="4"/>
  <c r="L12" i="4"/>
  <c r="G91" i="4"/>
  <c r="F91" i="4" s="1"/>
  <c r="L294" i="4"/>
  <c r="G45" i="4"/>
  <c r="F45" i="4" s="1"/>
  <c r="G49" i="4"/>
  <c r="F49" i="4" s="1"/>
  <c r="G144" i="4"/>
  <c r="F144" i="4" s="1"/>
  <c r="G241" i="4"/>
  <c r="F241" i="4" s="1"/>
  <c r="G17" i="4"/>
  <c r="F17" i="4" s="1"/>
  <c r="K12" i="4"/>
  <c r="M12" i="4"/>
  <c r="G20" i="4"/>
  <c r="F20" i="4" s="1"/>
  <c r="G55" i="4"/>
  <c r="F55" i="4" s="1"/>
  <c r="G61" i="4"/>
  <c r="F61" i="4" s="1"/>
  <c r="G83" i="4"/>
  <c r="F83" i="4" s="1"/>
  <c r="G108" i="4"/>
  <c r="F108" i="4" s="1"/>
  <c r="F125" i="4"/>
  <c r="M192" i="4"/>
  <c r="G294" i="4"/>
  <c r="N294" i="4"/>
  <c r="D9" i="1"/>
  <c r="N192" i="4"/>
  <c r="F237" i="4"/>
  <c r="G217" i="4"/>
  <c r="F217" i="4" s="1"/>
  <c r="G64" i="4"/>
  <c r="F64" i="4" s="1"/>
  <c r="G101" i="4"/>
  <c r="F101" i="4" s="1"/>
  <c r="G152" i="4"/>
  <c r="F152" i="4" s="1"/>
  <c r="M70" i="4"/>
  <c r="L342" i="4"/>
  <c r="N70" i="4"/>
  <c r="K70" i="4"/>
  <c r="K192" i="4"/>
  <c r="N12" i="4"/>
  <c r="G78" i="4"/>
  <c r="F78" i="4" s="1"/>
  <c r="L70" i="4"/>
  <c r="G161" i="4"/>
  <c r="F161" i="4" s="1"/>
  <c r="G309" i="4"/>
  <c r="F309" i="4" s="1"/>
  <c r="H342" i="4"/>
  <c r="M342" i="4"/>
  <c r="G295" i="4"/>
  <c r="F295" i="4" s="1"/>
  <c r="K342" i="4"/>
  <c r="G71" i="4"/>
  <c r="F71" i="4" s="1"/>
  <c r="N342" i="4"/>
  <c r="H70" i="4"/>
  <c r="H192" i="4"/>
  <c r="F231" i="4"/>
  <c r="G131" i="4"/>
  <c r="F131" i="4" s="1"/>
  <c r="L192" i="4"/>
  <c r="G247" i="4"/>
  <c r="F247" i="4" s="1"/>
  <c r="D18" i="1" l="1"/>
  <c r="E29" i="3"/>
  <c r="C29" i="3" s="1"/>
  <c r="D26" i="3"/>
  <c r="C26" i="3" s="1"/>
  <c r="F294" i="4"/>
  <c r="K11" i="4"/>
  <c r="M11" i="4"/>
  <c r="N11" i="4"/>
  <c r="G12" i="4"/>
  <c r="F12" i="4" s="1"/>
  <c r="H11" i="4"/>
  <c r="L11" i="4"/>
  <c r="G70" i="4"/>
  <c r="F70" i="4" s="1"/>
  <c r="G342" i="4"/>
  <c r="G192" i="4"/>
  <c r="F192" i="4" s="1"/>
  <c r="D33" i="1"/>
  <c r="D32" i="1"/>
  <c r="F342" i="4" l="1"/>
  <c r="G11" i="4"/>
  <c r="F11" i="4" s="1"/>
</calcChain>
</file>

<file path=xl/sharedStrings.xml><?xml version="1.0" encoding="utf-8"?>
<sst xmlns="http://schemas.openxmlformats.org/spreadsheetml/2006/main" count="644" uniqueCount="537">
  <si>
    <t>ĐỐI CHIẾU SỐ LIỆU</t>
  </si>
  <si>
    <t>ĐVT: Đồng</t>
  </si>
  <si>
    <t>Chỉ tiêu</t>
  </si>
  <si>
    <t>Nội dung</t>
  </si>
  <si>
    <t>Số báo cáo</t>
  </si>
  <si>
    <t>Số liệu đối chiếu, kiểm tra</t>
  </si>
  <si>
    <t>Chênh lệch</t>
  </si>
  <si>
    <t>A</t>
  </si>
  <si>
    <t>B</t>
  </si>
  <si>
    <t>3=2-1</t>
  </si>
  <si>
    <t>I</t>
  </si>
  <si>
    <t>Hoạt động hành chính, sự nghiệp</t>
  </si>
  <si>
    <t>1</t>
  </si>
  <si>
    <t>Doanh thu (01=02+03+04)</t>
  </si>
  <si>
    <t>a. Từ NSNN cấp</t>
  </si>
  <si>
    <t>b. Từ nguồn viện trợ, vay nợ nước ngoài</t>
  </si>
  <si>
    <t>c. Từ nguồn phí được khấu trừ, để lại</t>
  </si>
  <si>
    <t>c. Từ nguồn hoạt động khác được để lại</t>
  </si>
  <si>
    <t>2</t>
  </si>
  <si>
    <t>Chi phí (05=06+07+08)</t>
  </si>
  <si>
    <t>a. Chi phí hoạt động</t>
  </si>
  <si>
    <t>b. Chi phí từ nguồn viện trợ, vay nợ nước ngoài</t>
  </si>
  <si>
    <t>c. Chi phí hoạt động thu phí</t>
  </si>
  <si>
    <t>3</t>
  </si>
  <si>
    <t>Thặng dư/thâm hụt (09= 01-05)</t>
  </si>
  <si>
    <t>II</t>
  </si>
  <si>
    <t>Hoạt động sản xuất kinh doanh, dịch vụ</t>
  </si>
  <si>
    <t>Doanh thu</t>
  </si>
  <si>
    <t>Chi phí</t>
  </si>
  <si>
    <t>Thặng dư/thâm hụt (12=10-11)</t>
  </si>
  <si>
    <t>III</t>
  </si>
  <si>
    <t>Hoạt động tài chính</t>
  </si>
  <si>
    <t>Thặng dư/thâm hụt (22=20-21)</t>
  </si>
  <si>
    <t>IV</t>
  </si>
  <si>
    <t>Hoạt động khác</t>
  </si>
  <si>
    <t>Thu nhập khác</t>
  </si>
  <si>
    <t>Chi phí khác</t>
  </si>
  <si>
    <t>Thặng dư/thâm hụt (32=30-31)</t>
  </si>
  <si>
    <t>V</t>
  </si>
  <si>
    <t>Chi phí thuế TNDN</t>
  </si>
  <si>
    <t>VI</t>
  </si>
  <si>
    <t>Thặng dư/thâm hụt trong năm (50=09+12+22+32-40)</t>
  </si>
  <si>
    <t>Sử dụng kinh phí tiết kiệm của đơn vị hành chính</t>
  </si>
  <si>
    <t>Phân phối cho các quỹ</t>
  </si>
  <si>
    <t>Kinh phí cải cách tiền lương</t>
  </si>
  <si>
    <t>Số liệu lấy từ Mẫu số 02/BCTC theo TT 107 (Thuyết minh BCQT)</t>
  </si>
  <si>
    <t>Mẫu biểu 1c</t>
  </si>
  <si>
    <t>SỐ LIỆU XÉT DUYỆT</t>
  </si>
  <si>
    <t xml:space="preserve">Phần II- CHI TIẾT KINH PHÍ QUYẾT TOÁN </t>
  </si>
  <si>
    <t>Loại</t>
  </si>
  <si>
    <t>Khoản</t>
  </si>
  <si>
    <t>Mục</t>
  </si>
  <si>
    <t>Tiểu mục</t>
  </si>
  <si>
    <t>Nội dung chi</t>
  </si>
  <si>
    <t>Tổng cộng</t>
  </si>
  <si>
    <t>NGUỒN NSNN</t>
  </si>
  <si>
    <t>NSNN trong nước</t>
  </si>
  <si>
    <t>Viện trợ</t>
  </si>
  <si>
    <t>Vay nợ nước ngoài</t>
  </si>
  <si>
    <t>C</t>
  </si>
  <si>
    <t>Tổng số</t>
  </si>
  <si>
    <t>Tiểu nhóm 0129:</t>
  </si>
  <si>
    <t>Chi thanh toán cho cá nhân</t>
  </si>
  <si>
    <t>Tiền lương</t>
  </si>
  <si>
    <t>Lương theo ngạch, bậc</t>
  </si>
  <si>
    <t>Lương hợp đồng theo chế độ</t>
  </si>
  <si>
    <t>Lương khác</t>
  </si>
  <si>
    <t>Tiền công trả cho vị trí lao động thường xuyên theo hợp đồng</t>
  </si>
  <si>
    <t>Tiền công khác</t>
  </si>
  <si>
    <t>Phụ cấp lương</t>
  </si>
  <si>
    <t>Phụ cấp chức vụ</t>
  </si>
  <si>
    <t>Phụ cấp khu vực</t>
  </si>
  <si>
    <t>Phụ cấp thu hút</t>
  </si>
  <si>
    <t>Phụ cấp làm đêm; làm thêm giờ</t>
  </si>
  <si>
    <t>Phụ cấp nặng nhọc, độc hại, nguy hiểm</t>
  </si>
  <si>
    <t>Hoạt động phí đại biểu Quốc hội, đại biểu Hội đồng nhân dân</t>
  </si>
  <si>
    <t>Phụ cấp ưu đãi nghề</t>
  </si>
  <si>
    <t>Phụ cấp trách nhiệm theo nghề, theo công việc</t>
  </si>
  <si>
    <t>Phụ cấp trực</t>
  </si>
  <si>
    <t>Phụ cấp thâm niên vượt khung; phụ cấp thâm niên nghề</t>
  </si>
  <si>
    <t>Phụ cấp đặc biệt khác của ngành</t>
  </si>
  <si>
    <t>Phụ cấp công tác lâu năm ở vùng có điều kiện kinh tế - xã hội đặc biệt khó khăn</t>
  </si>
  <si>
    <t>Phụ cấp theo loại xã</t>
  </si>
  <si>
    <t>Phụ cấp công tác Đảng, Đoàn thể chính trị - xã hội</t>
  </si>
  <si>
    <t>Phụ cấp công vụ</t>
  </si>
  <si>
    <t>Phụ cấp khác</t>
  </si>
  <si>
    <t>Học bổng và hỗ trợ khác cho học sinh, sinh viên, cán bộ đi học</t>
  </si>
  <si>
    <t>Học bổng học sinh, sinh viên học trong nước (không bao gồm học sinh dân tộc nội trú)</t>
  </si>
  <si>
    <t>Học sinh dân tộc nội trú</t>
  </si>
  <si>
    <t>Học sinh, sinh viên đi học nước ngoài</t>
  </si>
  <si>
    <t>Sinh hoạt phí cán bộ đi học</t>
  </si>
  <si>
    <t>Hỗ trợ đối tượng chính sách đóng học phí</t>
  </si>
  <si>
    <t>Hỗ trợ đối tượng chính sách chi phí học tập</t>
  </si>
  <si>
    <t>Các khoản hỗ trợ khác</t>
  </si>
  <si>
    <t>Tiền thưởng</t>
  </si>
  <si>
    <t>Thưởng thường xuyên</t>
  </si>
  <si>
    <t>Thưởng đột xuất</t>
  </si>
  <si>
    <t>Thưởng khác</t>
  </si>
  <si>
    <t>Phúc lợi tập thể</t>
  </si>
  <si>
    <t>Trợ cấp khó khăn thường xuyên</t>
  </si>
  <si>
    <t>Trợ cấp khó khăn đột xuất</t>
  </si>
  <si>
    <t>Tiền tàu xe nghỉ phép năm</t>
  </si>
  <si>
    <t>Tiền y tế trong các cơ quan, đơn vị</t>
  </si>
  <si>
    <t>Chi khác</t>
  </si>
  <si>
    <t>Các khoản đóng góp</t>
  </si>
  <si>
    <t>Bảo hiểm xã hội</t>
  </si>
  <si>
    <t>Bảo hiểm y tế</t>
  </si>
  <si>
    <t>Kinh phí công đoàn</t>
  </si>
  <si>
    <t>Bảo hiểm thất nghiệp</t>
  </si>
  <si>
    <t>Các khoản đóng góp khác</t>
  </si>
  <si>
    <t>Chi cho cán bộ không chuyên trách xã, thôn, bản</t>
  </si>
  <si>
    <t>Phụ cấp cán bộ không chuyên trách</t>
  </si>
  <si>
    <t>Các khoản thanh toán khác cho cá nhân</t>
  </si>
  <si>
    <t>Tiền ăn</t>
  </si>
  <si>
    <t>Chi khám chữa bệnh cho cán bộ, công chức Việt Nam làm việc ở nước ngoài</t>
  </si>
  <si>
    <t>Sinh hoạt phí cho cán bộ, công chức Việt Nam làm việc ở nước ngoài</t>
  </si>
  <si>
    <t>Chi thu nhập tăng thêm theo cơ chế khoán, tự chủ</t>
  </si>
  <si>
    <t>Tiểu nhóm 0130:</t>
  </si>
  <si>
    <t>Chi về hàng hóa, dịch vụ</t>
  </si>
  <si>
    <t>Thanh toán dịch vụ công cộng</t>
  </si>
  <si>
    <t>Tiền điện</t>
  </si>
  <si>
    <t>Tiền nước</t>
  </si>
  <si>
    <t>Tiền nhiên liệu</t>
  </si>
  <si>
    <t>Tiền vệ sinh, môi trường</t>
  </si>
  <si>
    <t>Tiền khoán phương tiện theo chế độ</t>
  </si>
  <si>
    <t>Vật tư văn phòng</t>
  </si>
  <si>
    <t>Văn phòng phẩm</t>
  </si>
  <si>
    <t>Mua sắm công cụ, dụng cụ văn phòng</t>
  </si>
  <si>
    <t>Khoán văn phòng phẩm</t>
  </si>
  <si>
    <t>Vật tư văn phòng khác</t>
  </si>
  <si>
    <t>Thông tin, tuyên truyền, liên lạc</t>
  </si>
  <si>
    <t>Cước phí điện thoại (không bao gồm khoán điện thoại); thuê bao đường điện thoại; fax</t>
  </si>
  <si>
    <t>Cước phí bưu chính</t>
  </si>
  <si>
    <t>Thuê bao kênh vệ tinh; thuê bao cáp truyền hình; cước phí Internet; thuê đường truyền mạng</t>
  </si>
  <si>
    <t>Tuyên truyền; quảng cáo</t>
  </si>
  <si>
    <t>Phim ảnh; ấn phẩm truyền thông; sách, báo, tạp chí thư viện</t>
  </si>
  <si>
    <t>Khoán điện thoại</t>
  </si>
  <si>
    <t>Khác</t>
  </si>
  <si>
    <t>Hội nghị</t>
  </si>
  <si>
    <t>In, mua tài liệu</t>
  </si>
  <si>
    <t>Bồi dưỡng giảng viên, báo cáo viên</t>
  </si>
  <si>
    <t>Tiền vé máy bay, tàu xe</t>
  </si>
  <si>
    <t>Tiền thuê phòng ngủ</t>
  </si>
  <si>
    <t>Thuê hội trường, phương tiện vận chuyển</t>
  </si>
  <si>
    <t>Thuê phiên dịch, biên dịch</t>
  </si>
  <si>
    <t>Các khoản thuê mướn khác</t>
  </si>
  <si>
    <t>Chi bù tiền ăn</t>
  </si>
  <si>
    <t>Công tác phí</t>
  </si>
  <si>
    <t>Tiền vé máy bay, tàu, xe</t>
  </si>
  <si>
    <t>Phụ cấp công tác phí</t>
  </si>
  <si>
    <t>Khoán công tác phí</t>
  </si>
  <si>
    <t>Công tác phí của trưởng thôn, bản ở miền núi</t>
  </si>
  <si>
    <t>Chi phí thuê mướn</t>
  </si>
  <si>
    <t>Thuê phương tiện vận chuyển</t>
  </si>
  <si>
    <t>Thuê nhà; thuê đất</t>
  </si>
  <si>
    <t>Thuê thiết bị các loại</t>
  </si>
  <si>
    <t>Thuê chuyên gia và giảng viên nước ngoài</t>
  </si>
  <si>
    <t>Thuê chuyên gia và giảng viên trong nước</t>
  </si>
  <si>
    <t>Thuê lao động trong nước</t>
  </si>
  <si>
    <t>Thuê đào tạo lại cán bộ</t>
  </si>
  <si>
    <t>Chi phí thuê mướn khác</t>
  </si>
  <si>
    <t>Chi đoàn ra</t>
  </si>
  <si>
    <t>Tiền vé tàu bay, tàu, xe, thuê xe</t>
  </si>
  <si>
    <t>Tiền ăn và tiền tiêu vặt</t>
  </si>
  <si>
    <t>Phí, lệ phí liên quan</t>
  </si>
  <si>
    <t>Khoán chi đoàn ra theo chế độ</t>
  </si>
  <si>
    <t>Chi đoàn vào</t>
  </si>
  <si>
    <t>Sửa chữa, duy tu tài sản phục vụ công tác chuyên môn và các công trình cơ sở hạ tầng</t>
  </si>
  <si>
    <t>Ô tô dùng chung</t>
  </si>
  <si>
    <t>Ô tô phục vụ chức danh</t>
  </si>
  <si>
    <t>Ô tô chuyên dùng</t>
  </si>
  <si>
    <t>Tài sản và thiết bị chuyên dùng</t>
  </si>
  <si>
    <t>Nhà cửa</t>
  </si>
  <si>
    <t>Các thiết bị công nghệ thông tin</t>
  </si>
  <si>
    <t>Tài sản và thiết bị văn phòng</t>
  </si>
  <si>
    <t>Công trình văn hóa, công viên, thể thao</t>
  </si>
  <si>
    <t>Đường điện, cấp thoát nước</t>
  </si>
  <si>
    <t>Đường sá, cầu cống, bến cảng, sân bay</t>
  </si>
  <si>
    <t>Đê điều, hồ đập, kênh mương</t>
  </si>
  <si>
    <t>Các tài sản và công trình hạ tầng cơ sở khác</t>
  </si>
  <si>
    <t>Mua sắm tài sản phục vụ công tác chuyên môn</t>
  </si>
  <si>
    <t>Tài sản và thiết bị khác</t>
  </si>
  <si>
    <t>Chi phí nghiệp vụ chuyên môn của từng ngành</t>
  </si>
  <si>
    <t>Chi mua hàng hóa, vật tư</t>
  </si>
  <si>
    <t>Đồng phục, trang phục; bảo hộ lao động</t>
  </si>
  <si>
    <t>Chi mật phí</t>
  </si>
  <si>
    <t>Chi nuôi phạm nhân, can phạm</t>
  </si>
  <si>
    <t>Chi phí hoạt động nghiệp vụ chuyên ngành</t>
  </si>
  <si>
    <t>Chi khoán thực hiện đề tài nghiên cứu khoa học</t>
  </si>
  <si>
    <t>Hỗ trợ chi phí dịch vụ công chưa kết cấu vào giá</t>
  </si>
  <si>
    <t>Mua sắm tài sản vô hình</t>
  </si>
  <si>
    <t>Mua bằng sáng chế</t>
  </si>
  <si>
    <t>Mua bản quyền nhãn hiệu thương mại</t>
  </si>
  <si>
    <t>Mua, bảo trì phần mềm công nghệ thông tin</t>
  </si>
  <si>
    <t>Xây dựng phần mềm công nghệ thông tin</t>
  </si>
  <si>
    <t>Chi lương hưu và trợ cấp bảo hiểm xã hội</t>
  </si>
  <si>
    <t>Trợ cấp tai nạn lao động, bệnh nghề nghiệp và trợ cấp phục vụ người bị tai nạn lao động</t>
  </si>
  <si>
    <t>Chi bổ sung cho ngân sách cấp dưới</t>
  </si>
  <si>
    <t>Chi bổ sung cân đối ngân sách</t>
  </si>
  <si>
    <t>Chi bổ sung có mục tiêu bằng vốn vay nợ nước ngoài</t>
  </si>
  <si>
    <t>Chi bổ sung có mục tiêu bằng vốn viện trợ không hoàn lại</t>
  </si>
  <si>
    <t>Chi bổ sung có mục tiêu bằng vốn trong nước</t>
  </si>
  <si>
    <t>Chi viện trợ</t>
  </si>
  <si>
    <t>Chi đào tạo học sinh Lào</t>
  </si>
  <si>
    <t>Chi đào tạo học sinh Campuchia</t>
  </si>
  <si>
    <t>Chi viện trợ khác cho Lào</t>
  </si>
  <si>
    <t>Chi viện trợ khác cho Campuchia</t>
  </si>
  <si>
    <t>Chi thực hiện dự án đầu tư viện trợ cho Lào</t>
  </si>
  <si>
    <t>Chi thực hiện dự án đầu tư viện trợ cho Campuchia</t>
  </si>
  <si>
    <t>Các khoản chi viện trợ khác</t>
  </si>
  <si>
    <t>Chi về công tác bảo đảm xã hội</t>
  </si>
  <si>
    <t>Chi đóng, hỗ trợ tiền đóng tiền bảo hiểm y tế</t>
  </si>
  <si>
    <t>Phương tiện trợ giúp, dụng cụ chỉnh hình</t>
  </si>
  <si>
    <t>Trợ cấp cho các đối tượng xã hội trong cơ sở trợ giúp xã hội, cơ sở cai nghiện</t>
  </si>
  <si>
    <t>Hỗ trợ cải thiện nhà ở</t>
  </si>
  <si>
    <t>Chi trợ cấp hàng tháng cho các đối tượng bảo trợ xã hội tại cộng đồng</t>
  </si>
  <si>
    <t>Chi trợ giúp đột xuất cho các đối tượng bảo trợ xã hội và các đối tượng khác</t>
  </si>
  <si>
    <t>Chi hỗ trợ tiền đóng cho người tham gia bảo hiểm xã hội tự nguyện theo quy định</t>
  </si>
  <si>
    <t>Chi hỗ trợ quỹ bảo hiểm thất nghiệp theo quy định</t>
  </si>
  <si>
    <t>Tiểu nhóm 0132:</t>
  </si>
  <si>
    <t>Các khoản chi khác</t>
  </si>
  <si>
    <t>Chi bổ sung Quỹ dự trữ tài chính</t>
  </si>
  <si>
    <t>Chi bổ sung khác</t>
  </si>
  <si>
    <t>Chi hoàn thuế giá trị gia tăng theo Luật thuế giá trị gia tăng</t>
  </si>
  <si>
    <t>Chi hoàn thuế giá trị gia tăng</t>
  </si>
  <si>
    <t>Chi trả lãi do chậm hoàn trả thuế giá trị gia tăng theo chế độ quy định</t>
  </si>
  <si>
    <t>Chi xử lý tài sản được xác lập sở hữu Nhà nước</t>
  </si>
  <si>
    <t>Tài sản không xác định được chủ sở hữu</t>
  </si>
  <si>
    <t>Tài sản bị chôn giấu, chìm đắm</t>
  </si>
  <si>
    <t>Tài sản không có người được nhận thừa kế</t>
  </si>
  <si>
    <t>Chi trả các khoản thu nhầm, thu thừa năm trước và chi trả lãi do trả chậm</t>
  </si>
  <si>
    <t>Chi hoàn trả các khoản thu do cơ quan hải quan quyết định</t>
  </si>
  <si>
    <t>Chi hoàn trả các khoản thu về thuế nội địa</t>
  </si>
  <si>
    <t>Chi hoàn trả các khoản thu về phí và lệ phí</t>
  </si>
  <si>
    <t>Chi trả lãi do trả chậm theo quyết định của cơ quan hải quan</t>
  </si>
  <si>
    <t>Chi trả lãi do trả chậm thuế nội địa</t>
  </si>
  <si>
    <t>Chi trả các khoản thu khác</t>
  </si>
  <si>
    <t>Chi hoàn trả giữa các cấp ngân sách (Hoàn trả các khoản vay, tạm ứng giữa các cấp ngân sách không hạch toán vào mục này)</t>
  </si>
  <si>
    <t>Chi hoàn trả các khoản phát sinh trong niên độ ngân sách</t>
  </si>
  <si>
    <t>Chi hoàn trả các khoản phát sinh niên độ ngân sách năm trước</t>
  </si>
  <si>
    <t>Chi hoàn trả các khoản thu đã điều tiết sai các năm trước</t>
  </si>
  <si>
    <t>Chênh lệch tỷ giá ngoại tệ ngân sách nhà nước</t>
  </si>
  <si>
    <t>Chi khắc phục hậu quả thiên tai, thảm họa, dịch bệnh cho các đơn vị dự toán và cho các doanh nghiệp</t>
  </si>
  <si>
    <t>Chi thưởng và chi phí xử lý các hành vi vi phạm pháp luật của các vụ xử lý không có thu hoặc thu không đủ chi</t>
  </si>
  <si>
    <t>Chi các khoản phí và lệ phí</t>
  </si>
  <si>
    <t>Chi bảo hiểm tài sản và phương tiện</t>
  </si>
  <si>
    <t>Chi tiếp khách</t>
  </si>
  <si>
    <t>Chi bồi thường thiệt hại cho các đối tượng bị oan do cơ quan tố tụng gây ra theo chế độ quy định</t>
  </si>
  <si>
    <t>Chi bồi thường thiệt hại do công chức, viên chức nhà nước gây ra theo chế độ quy định</t>
  </si>
  <si>
    <t>Chi lập quỹ khen thưởng theo chế độ quy định</t>
  </si>
  <si>
    <t>Chi chênh lệch giá bán trái phiếu so với mệnh giá</t>
  </si>
  <si>
    <t>Cấp bù học phí cho cơ sở giáo dục đào tạo theo chế độ</t>
  </si>
  <si>
    <t>Đóng niên liễm cho các tổ chức quốc tế</t>
  </si>
  <si>
    <t>Chi các khoản khác</t>
  </si>
  <si>
    <t>Chi cho công tác Đảng ở tổ chức Đảng cơ sở và các cấp trên cơ sở, các đơn vị hành chính, sự nghiệp</t>
  </si>
  <si>
    <t>Chi mua báo, tạp chí của Đảng</t>
  </si>
  <si>
    <t>Chi tổ chức đại hội Đảng</t>
  </si>
  <si>
    <t>Chi khen thưởng hoạt động công tác Đảng</t>
  </si>
  <si>
    <t>Chi thanh toán các dịch vụ công cộng, vật tư văn phòng, thông tin tuyên truyền, liên lạc; chi đào tạo, bồi dưỡng nghiệp vụ, công tác Đảng, các chi phí Đảng vụ khác và phụ cấp cấp ủy</t>
  </si>
  <si>
    <t>Chi cho các sự kiện lớn</t>
  </si>
  <si>
    <t>Chi bầu cử Quốc hội, Hội đồng nhân dân các cấp theo nhiệm kỳ</t>
  </si>
  <si>
    <t>Chi kỷ niệm các ngày lễ lớn</t>
  </si>
  <si>
    <t>Chi lập các quỹ của đơn vị thực hiện khoán chi và đơn vị sự nghiệp có thu theo chế độ quy định</t>
  </si>
  <si>
    <t>Chi lập Quỹ bổ sung thu nhập, Quỹ dự phòng ổn định thu nhập</t>
  </si>
  <si>
    <t>Chi lập Quỹ phúc lợi</t>
  </si>
  <si>
    <t>Chi lập Quỹ khen thưởng</t>
  </si>
  <si>
    <t>Chi lập Quỹ phát triển hoạt động sự nghiệp</t>
  </si>
  <si>
    <t>Chi lập các quỹ khác</t>
  </si>
  <si>
    <t>Chi hỗ trợ và giải quyết việc làm</t>
  </si>
  <si>
    <t>Hỗ trợ doanh nghiệp có nhiều lao động nữ, lao động người dân tộc thiểu số, lao động người khuyết tật và doanh nghiệp làm hàng xuất khẩu</t>
  </si>
  <si>
    <t>Hỗ trợ đào tạo kỹ năng nghề</t>
  </si>
  <si>
    <t>Chi tinh giản biên chế</t>
  </si>
  <si>
    <t>Hỗ trợ đào tạo trình độ sơ cấp và đào tạo dưới 3 tháng</t>
  </si>
  <si>
    <t>Chi hỗ trợ khác</t>
  </si>
  <si>
    <t>Chi hỗ trợ doanh nghiệp và Quỹ tài chính của Nhà nước</t>
  </si>
  <si>
    <t>Hỗ trợ cho các doanh nghiệp</t>
  </si>
  <si>
    <t>Hỗ trợ doanh nghiệp công ích</t>
  </si>
  <si>
    <t>Hỗ trợ lãi suất tín dụng</t>
  </si>
  <si>
    <t>Hỗ trợ các doanh nghiệp thực hiện cổ phần hóa</t>
  </si>
  <si>
    <t>Hỗ trợ, bổ sung Quỹ bảo trì đường bộ</t>
  </si>
  <si>
    <t>Cấp bù kinh phí thực hiện chính sách về giá sản phẩm, dịch vụ công ích thủy lợi</t>
  </si>
  <si>
    <t>Chi quy hoạch</t>
  </si>
  <si>
    <t>Chi quy hoạch tổng thể phát triển kinh tế - xã hội của cả nước, vùng, lãnh thổ</t>
  </si>
  <si>
    <t>Chi quy hoạch phát triển ngành, lĩnh vực, sản phẩm chủ yếu</t>
  </si>
  <si>
    <t>Chi quy hoạch xây dựng đô thị, điểm dân cư nông thôn</t>
  </si>
  <si>
    <t>Chi quy hoạch sử dụng đất</t>
  </si>
  <si>
    <t>Tiểu nhóm 0133:</t>
  </si>
  <si>
    <t>Chi trả nợ lãi, phí vay thuộc ngân sách Nhà nước</t>
  </si>
  <si>
    <t>Trả lãi tiền vay trong nước của ngân sách nhà nước</t>
  </si>
  <si>
    <t>Vay trái phiếu Chính phủ phát hành ra thị trường trong nước</t>
  </si>
  <si>
    <t>Vay từ các quỹ tài chính trong nước</t>
  </si>
  <si>
    <t>Vay phát hành trái phiếu chính quyền địa phương</t>
  </si>
  <si>
    <t>Vay của địa phương từ nguồn vốn cho vay lại của Chính phủ</t>
  </si>
  <si>
    <t>Vay khác</t>
  </si>
  <si>
    <t>Trả lãi tiền vay ngoài nước của ngân sách nhà nước</t>
  </si>
  <si>
    <t>Vay trái phiếu Chính phủ phát hành ra thị trường quốc tế</t>
  </si>
  <si>
    <t>Vay của các tổ chức quốc tế</t>
  </si>
  <si>
    <t>Vay các tổ chức tài chính nước ngoài khác</t>
  </si>
  <si>
    <t>Vay của Chính phủ các nước</t>
  </si>
  <si>
    <t>Trả các khoản phí và chi phí liên quan đến các khoản vay trong nước</t>
  </si>
  <si>
    <t>Phí phát hành, hoán đổi, thanh toán tín phiếu, trái phiếu Chính phủ</t>
  </si>
  <si>
    <t>Phí cam kết</t>
  </si>
  <si>
    <t>Phí bảo hiểm</t>
  </si>
  <si>
    <t>Phí quản lý</t>
  </si>
  <si>
    <t>Phí thu xếp</t>
  </si>
  <si>
    <t>Trả các khoản phí và chi phí khác</t>
  </si>
  <si>
    <t>Trả các khoản phí và chi phí liên quan đến các khoản vay ngoài nước</t>
  </si>
  <si>
    <t>Nhóm 0700:</t>
  </si>
  <si>
    <t>II. CHI ĐẦU TƯ PHÁT TRIỂN</t>
  </si>
  <si>
    <t>Tiểu nhóm 0135:</t>
  </si>
  <si>
    <t>Đầu tư, hỗ trợ vốn cho các doanh nghiệp, các quỹ và đầu tư phát triển khác</t>
  </si>
  <si>
    <t>Hỗ trợ hoạt động tín dụng Nhà nước</t>
  </si>
  <si>
    <t>Cấp bù chênh lệch lãi suất</t>
  </si>
  <si>
    <t>Cấp phí quản lý</t>
  </si>
  <si>
    <t>Hỗ trợ lãi suất sau đầu tư</t>
  </si>
  <si>
    <t>Cấp hỗ trợ kinh phí hoạt động các quỹ</t>
  </si>
  <si>
    <t>Chi bổ sung nguồn vốn cho vay người nghèo và các đối tượng chính sách khác</t>
  </si>
  <si>
    <t>Đầu tư vốn cho các doanh nghiệp, các quỹ</t>
  </si>
  <si>
    <t>Cấp vốn điều lệ cho các doanh nghiệp</t>
  </si>
  <si>
    <t>Cấp vốn điều lệ cho các quỹ (cấp ban đầu và cấp bổ sung)</t>
  </si>
  <si>
    <t>Góp vốn liên doanh</t>
  </si>
  <si>
    <t>Góp vốn cổ phần</t>
  </si>
  <si>
    <t>Cấsp vốn khác</t>
  </si>
  <si>
    <t>Tiểu nhóm 0136:</t>
  </si>
  <si>
    <t>Chi đầu tư các dự án</t>
  </si>
  <si>
    <t>Chi chuẩn bị đầu tư</t>
  </si>
  <si>
    <t>Chi điều tra, khảo sát</t>
  </si>
  <si>
    <t>Chi lập dự án đầu tư</t>
  </si>
  <si>
    <t>Chi tổ chức thẩm định dự án</t>
  </si>
  <si>
    <t>Chi đánh giá tác động của môi trường</t>
  </si>
  <si>
    <t>Chi bồi thường, hỗ trợ, tái định cư khi Nhà nước thu hồi đất</t>
  </si>
  <si>
    <t>Chi bồi thường, hỗ trợ khi Nhà nước thu hồi đất</t>
  </si>
  <si>
    <t>Chi thực hiện tái định cư</t>
  </si>
  <si>
    <t>Chi tổ chức thực hiện bồi thường, hỗ trợ, tái định cư khi Nhà nước thu hồi đất</t>
  </si>
  <si>
    <t>Chi phí sử dụng đất trong thời gian xây dựng</t>
  </si>
  <si>
    <t>Chi đầu tư xây dựng hạ tầng kỹ thuật khu tái định cư</t>
  </si>
  <si>
    <t>Chi xây dựng</t>
  </si>
  <si>
    <t>Chi xây dựng các công trình, hạng mục công trình</t>
  </si>
  <si>
    <t>Chi phá và tháo dỡ các vật kiến trúc cũ</t>
  </si>
  <si>
    <t>Chi san lấp mặt bằng xây dựng</t>
  </si>
  <si>
    <t>Chi thiết bị</t>
  </si>
  <si>
    <t>Chi mua sắm thiết bị</t>
  </si>
  <si>
    <t>Chi lắp đặt, thí nghiệm, hiệu chỉnh thiết bị</t>
  </si>
  <si>
    <t>Chi đào tạo, chuyển giao công nghệ</t>
  </si>
  <si>
    <t>Chi phí vận chuyển, bảo hiểm</t>
  </si>
  <si>
    <t>Thuế và các loại phí, lệ phí liên quan</t>
  </si>
  <si>
    <t>Các chi phí mua thiết bị, phần mền, lắp đặt, hiệu chỉnh, đào tạo, chuyển giao, vận chuyển, bảo hành, thuế, phí liên quan công nghệ thông tin</t>
  </si>
  <si>
    <t>Chi phí quản lý dự án</t>
  </si>
  <si>
    <t>Chi phí tư vấn đầu tư xây dựng</t>
  </si>
  <si>
    <t>Lệ phí cấp đất xây dựng, cấp giấy phép xây dựng</t>
  </si>
  <si>
    <t>Chi xây dựng công trình tạm, công trình phụ trợ phục vụ thi công</t>
  </si>
  <si>
    <t>Phần I- TỔNG HỢP TÌNH HÌNH KINH PHÍ</t>
  </si>
  <si>
    <t>(Số liệu báo cáo bằng số xét duyệt)</t>
  </si>
  <si>
    <t>001</t>
  </si>
  <si>
    <t>NGÂN SÁCH NHÀ NƯỚC</t>
  </si>
  <si>
    <t>002</t>
  </si>
  <si>
    <t>NGUỒN NGÂN SÁCH TRONG NƯỚC</t>
  </si>
  <si>
    <t>003</t>
  </si>
  <si>
    <t>Số dư kinh phí năm trước chuyển sang (01=02+05)</t>
  </si>
  <si>
    <t>004</t>
  </si>
  <si>
    <t>Kinh phí thường xuyên/tự chủ (02=03+04)</t>
  </si>
  <si>
    <t>005</t>
  </si>
  <si>
    <t>- Kinh phí đã nhận</t>
  </si>
  <si>
    <t>006</t>
  </si>
  <si>
    <t>- Dự toán còn dư ở Kho bạc</t>
  </si>
  <si>
    <t>007</t>
  </si>
  <si>
    <t>Kinh phí không thường xuyên/không tự chủ (05=06+07)</t>
  </si>
  <si>
    <t>008</t>
  </si>
  <si>
    <t>009</t>
  </si>
  <si>
    <t>010</t>
  </si>
  <si>
    <t>Dự toán được giao trong năm (08=09+10)</t>
  </si>
  <si>
    <t>011</t>
  </si>
  <si>
    <t>- Kinh phí thường xuyên/tự chủ</t>
  </si>
  <si>
    <t>012</t>
  </si>
  <si>
    <t>- Kinh phí không thường xuyên/không tự chủ</t>
  </si>
  <si>
    <t>013</t>
  </si>
  <si>
    <t>Tổng số được sử dụng trong năm (11=12+ 13)</t>
  </si>
  <si>
    <t>014</t>
  </si>
  <si>
    <t>- Kinh phí thường xuyên/tự chủ (12=02+09)</t>
  </si>
  <si>
    <t>015</t>
  </si>
  <si>
    <t>- Kinh phí không thường xuyên/không tự chủ (13=05+10)</t>
  </si>
  <si>
    <t>016</t>
  </si>
  <si>
    <t>Kinh phí thực nhận trong năm (14=15+16)</t>
  </si>
  <si>
    <t>017</t>
  </si>
  <si>
    <t>018</t>
  </si>
  <si>
    <t>019</t>
  </si>
  <si>
    <t>Kinh phí đề nghị quyết toán (17=18+19)</t>
  </si>
  <si>
    <t>020</t>
  </si>
  <si>
    <t>021</t>
  </si>
  <si>
    <t>022</t>
  </si>
  <si>
    <t>Kinh phí giảm trong năm (20=21+25)</t>
  </si>
  <si>
    <t>023</t>
  </si>
  <si>
    <t>Kinh phí thường xuyên/tự chủ (21 =22+23+24)</t>
  </si>
  <si>
    <t>024</t>
  </si>
  <si>
    <t>- Đã nộp NSNN</t>
  </si>
  <si>
    <t>025</t>
  </si>
  <si>
    <t>- Còn phải nộp NSNN (23=03+15-18- 22-31)</t>
  </si>
  <si>
    <t>026</t>
  </si>
  <si>
    <t>- Dự toán bị hủy (24=04+09-15-32)</t>
  </si>
  <si>
    <t>027</t>
  </si>
  <si>
    <t>Kinh phí không thường xuyên/không tự chủ (25=26+27+28)</t>
  </si>
  <si>
    <t>028</t>
  </si>
  <si>
    <t>029</t>
  </si>
  <si>
    <t>- Còn phải nộp NSNN (27=06+16-19- 26-34)</t>
  </si>
  <si>
    <t>030</t>
  </si>
  <si>
    <t>- Dự toán bị hủy (28=07+10-16-35)</t>
  </si>
  <si>
    <t>031</t>
  </si>
  <si>
    <t>Số dư kinh phí được phép chuyển sang năm sau sử dụng và quyết toán (29=30+33)</t>
  </si>
  <si>
    <t>032</t>
  </si>
  <si>
    <t>Kinh phí thường xuyên/tự chủ (30=31+32)</t>
  </si>
  <si>
    <t>033</t>
  </si>
  <si>
    <t>034</t>
  </si>
  <si>
    <t>035</t>
  </si>
  <si>
    <t>Kinh phí không thường xuyên/không tự chủ (33=34+35)</t>
  </si>
  <si>
    <t>036</t>
  </si>
  <si>
    <t>037</t>
  </si>
  <si>
    <t>038</t>
  </si>
  <si>
    <t>NGUỒN VỐN VIỆN TRỢ</t>
  </si>
  <si>
    <t>039</t>
  </si>
  <si>
    <t>Số dư kinh phí năm trước chuyển sang</t>
  </si>
  <si>
    <t>040</t>
  </si>
  <si>
    <t>Dự toán được giao trong năm</t>
  </si>
  <si>
    <t>041</t>
  </si>
  <si>
    <t>Tổng kinh phí đã nhận viện trợ trong năm (38=39+40)</t>
  </si>
  <si>
    <t>042</t>
  </si>
  <si>
    <t>- Số đã ghi thu, ghi tạm ứng</t>
  </si>
  <si>
    <t>043</t>
  </si>
  <si>
    <t>- Số đã ghi thu, ghi chi</t>
  </si>
  <si>
    <t>044</t>
  </si>
  <si>
    <t>Kinh phí được sử dụng trong năm (41= 36+38)</t>
  </si>
  <si>
    <t>045</t>
  </si>
  <si>
    <t>Kinh phí đề nghị quyết toán</t>
  </si>
  <si>
    <t>046</t>
  </si>
  <si>
    <t>Số dư kinh phí được phép chuyển sang năm sau sử dụng và quyết toán (43=41-42)</t>
  </si>
  <si>
    <t>047</t>
  </si>
  <si>
    <t>NGUỒN VAY NỢ NƯỚC NGOÀI</t>
  </si>
  <si>
    <t>048</t>
  </si>
  <si>
    <t>Số dư kinh phí năm trước chuyển sang (44=45+46)</t>
  </si>
  <si>
    <t>049</t>
  </si>
  <si>
    <t>- Kinh phí đã ghi tạm ứng</t>
  </si>
  <si>
    <t>050</t>
  </si>
  <si>
    <t>- Số dư dự toán</t>
  </si>
  <si>
    <t>051</t>
  </si>
  <si>
    <t>052</t>
  </si>
  <si>
    <t>Tổng số được sử dụng trong năm (48= 44+47)</t>
  </si>
  <si>
    <t>053</t>
  </si>
  <si>
    <t>Tổng kinh phí đã vay trong năm (49= 50+51)</t>
  </si>
  <si>
    <t>054</t>
  </si>
  <si>
    <t>- Số đã ghi vay, ghi tạm ứng NSNN</t>
  </si>
  <si>
    <t>055</t>
  </si>
  <si>
    <t>- Số đã ghi vay, ghi chi NSNN</t>
  </si>
  <si>
    <t>056</t>
  </si>
  <si>
    <t>Kinh phí đơn vị đã sử dụng đề nghị quyết toán</t>
  </si>
  <si>
    <t>057</t>
  </si>
  <si>
    <t>Kinh phí giảm trong năm (53=54+55+56)</t>
  </si>
  <si>
    <t>058</t>
  </si>
  <si>
    <t>059</t>
  </si>
  <si>
    <t>- Còn phải nộp NSNN (55= 45+49-52- 54-58)</t>
  </si>
  <si>
    <t>060</t>
  </si>
  <si>
    <t>- Dự toán bị hủy (56= 46+47-49-59)</t>
  </si>
  <si>
    <t>061</t>
  </si>
  <si>
    <t>Kinh phí được phép chuyển sang năm sau sử dụng và quyết toán (57= 58+59)</t>
  </si>
  <si>
    <t>062</t>
  </si>
  <si>
    <t>063</t>
  </si>
  <si>
    <t>064</t>
  </si>
  <si>
    <t>Số đã giải ngân, rút vốn chưa hạch toán NSNN</t>
  </si>
  <si>
    <t>065</t>
  </si>
  <si>
    <t>NGUỒN PHÍ ĐƯỢC KHẤU TRỪ ĐỂ LẠI</t>
  </si>
  <si>
    <t>066</t>
  </si>
  <si>
    <t>Số dư kinh phí chưa sử dụng năm trước chuyển sang (61=62+63)</t>
  </si>
  <si>
    <t>067</t>
  </si>
  <si>
    <t>068</t>
  </si>
  <si>
    <t>069</t>
  </si>
  <si>
    <t>Dự toán được giao trong năm (64=65+66)</t>
  </si>
  <si>
    <t>070</t>
  </si>
  <si>
    <t>071</t>
  </si>
  <si>
    <t>072</t>
  </si>
  <si>
    <t>Số thu được trong năm (67=68+69)</t>
  </si>
  <si>
    <t>073</t>
  </si>
  <si>
    <t>074</t>
  </si>
  <si>
    <t>075</t>
  </si>
  <si>
    <t>Tổng số kinh phí được sử dụng trong năm (70=71+72)</t>
  </si>
  <si>
    <t>076</t>
  </si>
  <si>
    <t>- Kinh phí thường xuyên/tự chủ (71=62+68)</t>
  </si>
  <si>
    <t>077</t>
  </si>
  <si>
    <t>- Kinh phí không thường xuyên/không tự chủ (72=63+69)</t>
  </si>
  <si>
    <t>078</t>
  </si>
  <si>
    <t>Số kinh phí đã sử dụng đề nghị quyết toán (73=74+75)</t>
  </si>
  <si>
    <t>079</t>
  </si>
  <si>
    <t>080</t>
  </si>
  <si>
    <t>081</t>
  </si>
  <si>
    <t>Số dư kinh phí được phép chuyển sang năm sau sử dụng và quyết toán (76= 77+78)</t>
  </si>
  <si>
    <t>082</t>
  </si>
  <si>
    <t>- Kinh phí thường xuyên/tự chủ  (77=71-74)</t>
  </si>
  <si>
    <t>083</t>
  </si>
  <si>
    <t>- Kinh phí không thường xuyên/không tự chủ (78=72-75)</t>
  </si>
  <si>
    <t>084</t>
  </si>
  <si>
    <t>NGUỒN HOẠT ĐỘNG KHÁC ĐƯỢC ĐỂ LẠI</t>
  </si>
  <si>
    <t>085</t>
  </si>
  <si>
    <t>Số dư kinh phí chưa sử dụng năm trước chuyển sang (79=80+81)</t>
  </si>
  <si>
    <t>086</t>
  </si>
  <si>
    <t>087</t>
  </si>
  <si>
    <t>088</t>
  </si>
  <si>
    <t>Dự toán được giao trong năm (82=83+84)</t>
  </si>
  <si>
    <t>089</t>
  </si>
  <si>
    <t>090</t>
  </si>
  <si>
    <t>091</t>
  </si>
  <si>
    <t>Số thu được trong năm (85=86+87)</t>
  </si>
  <si>
    <t>092</t>
  </si>
  <si>
    <t>093</t>
  </si>
  <si>
    <t>094</t>
  </si>
  <si>
    <t>Tổng số kinh phí được sử dụng trong năm (88=89+90)</t>
  </si>
  <si>
    <t>095</t>
  </si>
  <si>
    <t>- Kinh phí thường xuyên/tự chủ (89=80+86)</t>
  </si>
  <si>
    <t>096</t>
  </si>
  <si>
    <t>- Kinh phí không thường xuyên/không tự chủ (90=81+87)</t>
  </si>
  <si>
    <t>097</t>
  </si>
  <si>
    <t>Số kinh phí đã sử dụng đề nghị quyết toán (91=92+93)</t>
  </si>
  <si>
    <t>098</t>
  </si>
  <si>
    <t>099</t>
  </si>
  <si>
    <t>100</t>
  </si>
  <si>
    <t>Số dư kinh phí được phép chuyển sang năm sau sử dụng và quyết toán (94=95+96)</t>
  </si>
  <si>
    <t>101</t>
  </si>
  <si>
    <t>- Kinh phí thường xuyên/tự chủ (95=89-92)</t>
  </si>
  <si>
    <t>102</t>
  </si>
  <si>
    <t>- Kinh phí không thường xuyên/không tự chủ (96=90-93)</t>
  </si>
  <si>
    <t>Loại 130-132</t>
  </si>
  <si>
    <t>QUYẾT TOÁN CHI NGÂN SÁCH NĂM 2024</t>
  </si>
  <si>
    <t>KẾT QUẢ HOẠT ĐỘNG NĂM 2024</t>
  </si>
  <si>
    <t>Nguồn phí được khấu trừ</t>
  </si>
  <si>
    <t>Nguồn hoạt động khác được để lại</t>
  </si>
  <si>
    <t>ĐƠN VỊ: Bệnh viện Phổi</t>
  </si>
  <si>
    <t>130-132 (KTự chủ)</t>
  </si>
  <si>
    <t>130-139( KTC)</t>
  </si>
  <si>
    <t>130-139 (Tự chủ)</t>
  </si>
  <si>
    <t>Loại 130-139</t>
  </si>
  <si>
    <t>Mẫu biểu 2c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</si>
</sst>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\ _₫_-;\-* #,##0\ _₫_-;_-* &quot;-&quot;??\ _₫_-;_-@_-"/>
    <numFmt numFmtId="165" formatCode="#,###,##0.00"/>
  </numFmts>
  <fonts count="17" x14ac:knownFonts="1">
    <font>
      <sz val="12"/>
      <color theme="1"/>
      <name val="Times New Roman"/>
      <family val="2"/>
    </font>
    <font>
      <sz val="12"/>
      <color theme="1"/>
      <name val="Times New Roman"/>
      <family val="2"/>
    </font>
    <font>
      <sz val="10"/>
      <color indexed="8"/>
      <name val="Arial"/>
      <family val="2"/>
      <charset val="163"/>
    </font>
    <font>
      <sz val="8"/>
      <name val="Times New Roman"/>
      <family val="1"/>
    </font>
    <font>
      <b/>
      <sz val="8"/>
      <name val="Times New Roman"/>
      <family val="1"/>
    </font>
    <font>
      <sz val="12"/>
      <name val="Times New Roman"/>
      <family val="1"/>
    </font>
    <font>
      <b/>
      <sz val="14"/>
      <name val="Times New Roman"/>
      <family val="1"/>
    </font>
    <font>
      <b/>
      <sz val="12"/>
      <name val="Times New Roman"/>
      <family val="1"/>
    </font>
    <font>
      <sz val="10"/>
      <name val="Times New Roman"/>
      <family val="1"/>
    </font>
    <font>
      <b/>
      <i/>
      <sz val="8"/>
      <name val="Times New Roman"/>
      <family val="1"/>
    </font>
    <font>
      <i/>
      <sz val="11"/>
      <name val="Times New Roman"/>
      <family val="1"/>
    </font>
    <font>
      <sz val="12"/>
      <color indexed="8"/>
      <name val="Times New Roman"/>
      <family val="1"/>
    </font>
    <font>
      <b/>
      <sz val="12"/>
      <color indexed="8"/>
      <name val="Times New Roman"/>
      <family val="1"/>
    </font>
    <font>
      <i/>
      <sz val="12"/>
      <name val="Times New Roman"/>
      <family val="1"/>
    </font>
    <font>
      <sz val="12"/>
      <color rgb="FFFF0000"/>
      <name val="Times New Roman"/>
      <family val="1"/>
    </font>
    <font>
      <b/>
      <sz val="10"/>
      <name val="Times New Roman"/>
      <family val="1"/>
    </font>
    <font>
      <b/>
      <i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69">
    <xf numFmtId="0" fontId="0" fillId="0" borderId="0" xfId="0"/>
    <xf numFmtId="0" fontId="5" fillId="0" borderId="0" xfId="0" applyFont="1"/>
    <xf numFmtId="0" fontId="4" fillId="0" borderId="2" xfId="0" applyFont="1" applyBorder="1" applyAlignment="1">
      <alignment horizontal="center" vertical="center" wrapText="1"/>
    </xf>
    <xf numFmtId="0" fontId="7" fillId="0" borderId="0" xfId="0" applyFont="1"/>
    <xf numFmtId="164" fontId="9" fillId="0" borderId="2" xfId="1" applyNumberFormat="1" applyFont="1" applyFill="1" applyBorder="1"/>
    <xf numFmtId="164" fontId="4" fillId="0" borderId="2" xfId="1" applyNumberFormat="1" applyFont="1" applyFill="1" applyBorder="1"/>
    <xf numFmtId="164" fontId="3" fillId="0" borderId="2" xfId="1" applyNumberFormat="1" applyFont="1" applyFill="1" applyBorder="1"/>
    <xf numFmtId="0" fontId="11" fillId="0" borderId="0" xfId="0" applyFont="1"/>
    <xf numFmtId="0" fontId="12" fillId="0" borderId="0" xfId="0" applyFont="1"/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/>
    </xf>
    <xf numFmtId="0" fontId="7" fillId="0" borderId="2" xfId="0" applyFont="1" applyBorder="1"/>
    <xf numFmtId="164" fontId="7" fillId="0" borderId="2" xfId="1" applyNumberFormat="1" applyFont="1" applyBorder="1"/>
    <xf numFmtId="0" fontId="5" fillId="0" borderId="2" xfId="0" applyFont="1" applyBorder="1" applyAlignment="1">
      <alignment horizontal="center"/>
    </xf>
    <xf numFmtId="0" fontId="5" fillId="0" borderId="2" xfId="0" applyFont="1" applyBorder="1"/>
    <xf numFmtId="164" fontId="5" fillId="0" borderId="2" xfId="1" applyNumberFormat="1" applyFont="1" applyBorder="1"/>
    <xf numFmtId="0" fontId="14" fillId="0" borderId="0" xfId="0" applyFont="1"/>
    <xf numFmtId="164" fontId="11" fillId="0" borderId="0" xfId="0" applyNumberFormat="1" applyFont="1"/>
    <xf numFmtId="165" fontId="11" fillId="0" borderId="0" xfId="0" applyNumberFormat="1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9" fillId="0" borderId="2" xfId="0" applyFont="1" applyBorder="1" applyAlignment="1">
      <alignment horizontal="center"/>
    </xf>
    <xf numFmtId="0" fontId="9" fillId="0" borderId="2" xfId="0" applyFont="1" applyBorder="1"/>
    <xf numFmtId="0" fontId="3" fillId="0" borderId="2" xfId="0" applyFont="1" applyBorder="1" applyAlignment="1">
      <alignment horizontal="center"/>
    </xf>
    <xf numFmtId="0" fontId="3" fillId="0" borderId="2" xfId="0" applyFont="1" applyBorder="1"/>
    <xf numFmtId="0" fontId="3" fillId="0" borderId="0" xfId="0" applyFont="1"/>
    <xf numFmtId="0" fontId="8" fillId="0" borderId="0" xfId="0" applyFont="1"/>
    <xf numFmtId="0" fontId="4" fillId="0" borderId="0" xfId="0" applyFont="1"/>
    <xf numFmtId="0" fontId="6" fillId="0" borderId="0" xfId="0" applyFont="1"/>
    <xf numFmtId="164" fontId="3" fillId="0" borderId="0" xfId="0" applyNumberFormat="1" applyFont="1"/>
    <xf numFmtId="0" fontId="15" fillId="0" borderId="0" xfId="0" applyFont="1"/>
    <xf numFmtId="164" fontId="8" fillId="0" borderId="0" xfId="1" applyNumberFormat="1" applyFont="1" applyFill="1"/>
    <xf numFmtId="0" fontId="16" fillId="0" borderId="1" xfId="0" applyFont="1" applyBorder="1"/>
    <xf numFmtId="0" fontId="16" fillId="0" borderId="1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15" fillId="0" borderId="2" xfId="0" applyFont="1" applyBorder="1" applyAlignment="1">
      <alignment horizontal="center" vertical="center" wrapText="1"/>
    </xf>
    <xf numFmtId="3" fontId="15" fillId="0" borderId="2" xfId="0" applyNumberFormat="1" applyFont="1" applyBorder="1" applyAlignment="1">
      <alignment horizontal="center" vertical="center" wrapText="1"/>
    </xf>
    <xf numFmtId="0" fontId="15" fillId="0" borderId="2" xfId="0" applyFont="1" applyBorder="1"/>
    <xf numFmtId="0" fontId="15" fillId="0" borderId="2" xfId="0" applyFont="1" applyBorder="1" applyAlignment="1">
      <alignment horizontal="left"/>
    </xf>
    <xf numFmtId="3" fontId="15" fillId="0" borderId="2" xfId="0" applyNumberFormat="1" applyFont="1" applyBorder="1"/>
    <xf numFmtId="164" fontId="16" fillId="0" borderId="2" xfId="1" applyNumberFormat="1" applyFont="1" applyFill="1" applyBorder="1"/>
    <xf numFmtId="0" fontId="16" fillId="0" borderId="2" xfId="0" applyFont="1" applyBorder="1"/>
    <xf numFmtId="0" fontId="16" fillId="0" borderId="4" xfId="0" applyFont="1" applyBorder="1" applyAlignment="1">
      <alignment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2" xfId="0" applyFont="1" applyBorder="1" applyAlignment="1">
      <alignment vertical="center" wrapText="1"/>
    </xf>
    <xf numFmtId="0" fontId="16" fillId="0" borderId="0" xfId="0" applyFont="1"/>
    <xf numFmtId="0" fontId="15" fillId="0" borderId="2" xfId="0" applyFont="1" applyBorder="1" applyAlignment="1">
      <alignment vertical="center" wrapText="1"/>
    </xf>
    <xf numFmtId="164" fontId="15" fillId="0" borderId="2" xfId="1" applyNumberFormat="1" applyFont="1" applyFill="1" applyBorder="1"/>
    <xf numFmtId="0" fontId="8" fillId="0" borderId="2" xfId="0" applyFont="1" applyBorder="1"/>
    <xf numFmtId="0" fontId="8" fillId="0" borderId="2" xfId="0" applyFont="1" applyBorder="1" applyAlignment="1">
      <alignment vertical="center" wrapText="1"/>
    </xf>
    <xf numFmtId="0" fontId="8" fillId="0" borderId="2" xfId="0" applyFont="1" applyBorder="1" applyAlignment="1">
      <alignment horizontal="center" vertical="center" wrapText="1"/>
    </xf>
    <xf numFmtId="164" fontId="8" fillId="0" borderId="2" xfId="1" applyNumberFormat="1" applyFont="1" applyFill="1" applyBorder="1"/>
    <xf numFmtId="3" fontId="8" fillId="0" borderId="2" xfId="0" applyNumberFormat="1" applyFont="1" applyBorder="1"/>
    <xf numFmtId="0" fontId="15" fillId="0" borderId="4" xfId="0" applyFont="1" applyBorder="1" applyAlignment="1">
      <alignment vertical="center" wrapText="1"/>
    </xf>
    <xf numFmtId="164" fontId="8" fillId="0" borderId="0" xfId="0" applyNumberFormat="1" applyFont="1"/>
    <xf numFmtId="0" fontId="15" fillId="0" borderId="3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0" xfId="0" applyFont="1" applyAlignment="1">
      <alignment horizontal="center"/>
    </xf>
    <xf numFmtId="0" fontId="15" fillId="0" borderId="4" xfId="0" applyFont="1" applyBorder="1" applyAlignment="1">
      <alignment horizontal="center"/>
    </xf>
    <xf numFmtId="0" fontId="15" fillId="0" borderId="5" xfId="0" applyFont="1" applyBorder="1" applyAlignment="1">
      <alignment horizontal="center"/>
    </xf>
    <xf numFmtId="0" fontId="15" fillId="0" borderId="6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13" fillId="0" borderId="1" xfId="0" applyFont="1" applyBorder="1" applyAlignment="1">
      <alignment horizontal="right"/>
    </xf>
  </cellXfs>
  <cellStyles count="3">
    <cellStyle name="Comma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Desktop/BBXDQT%20CCATVSTP%20202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  <sheetName val="Sheet4"/>
      <sheetName val="Sheet3"/>
      <sheetName val="Mẫu 1c(chi tiét)"/>
      <sheetName val="Mẫu biểu 1c"/>
      <sheetName val="Mẫu 1a"/>
      <sheetName val="Mẫu 1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76">
          <cell r="D76">
            <v>0</v>
          </cell>
        </row>
      </sheetData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44"/>
  <sheetViews>
    <sheetView topLeftCell="C4" zoomScale="130" zoomScaleNormal="130" workbookViewId="0">
      <pane xSplit="4" ySplit="7" topLeftCell="G329" activePane="bottomRight" state="frozen"/>
      <selection activeCell="C4" sqref="C4"/>
      <selection pane="topRight" activeCell="G4" sqref="G4"/>
      <selection pane="bottomLeft" activeCell="C11" sqref="C11"/>
      <selection pane="bottomRight" activeCell="I10" sqref="I10"/>
    </sheetView>
  </sheetViews>
  <sheetFormatPr defaultColWidth="8.375" defaultRowHeight="12.75" x14ac:dyDescent="0.2"/>
  <cols>
    <col min="1" max="1" width="5.75" style="26" hidden="1" customWidth="1"/>
    <col min="2" max="2" width="6.75" style="26" hidden="1" customWidth="1"/>
    <col min="3" max="3" width="6.75" style="26" customWidth="1"/>
    <col min="4" max="4" width="4.875" style="26" customWidth="1"/>
    <col min="5" max="5" width="39.75" style="26" customWidth="1"/>
    <col min="6" max="6" width="15.125" style="26" customWidth="1"/>
    <col min="7" max="7" width="12.375" style="26" customWidth="1"/>
    <col min="8" max="8" width="13.75" style="26" customWidth="1"/>
    <col min="9" max="9" width="15.125" style="26" customWidth="1"/>
    <col min="10" max="10" width="11.75" style="26" customWidth="1"/>
    <col min="11" max="11" width="6.5" style="26" customWidth="1"/>
    <col min="12" max="12" width="8" style="26" customWidth="1"/>
    <col min="13" max="13" width="9.25" style="26" customWidth="1"/>
    <col min="14" max="14" width="8.875" style="26" customWidth="1"/>
    <col min="15" max="255" width="8.375" style="26"/>
    <col min="256" max="257" width="0" style="26" hidden="1" customWidth="1"/>
    <col min="258" max="258" width="6.75" style="26" customWidth="1"/>
    <col min="259" max="259" width="4.875" style="26" customWidth="1"/>
    <col min="260" max="260" width="30" style="26" customWidth="1"/>
    <col min="261" max="261" width="14.125" style="26" customWidth="1"/>
    <col min="262" max="262" width="10.5" style="26" customWidth="1"/>
    <col min="263" max="263" width="15.25" style="26" customWidth="1"/>
    <col min="264" max="264" width="11.125" style="26" customWidth="1"/>
    <col min="265" max="265" width="10.75" style="26" customWidth="1"/>
    <col min="266" max="266" width="11.25" style="26" customWidth="1"/>
    <col min="267" max="267" width="5" style="26" customWidth="1"/>
    <col min="268" max="268" width="4.875" style="26" customWidth="1"/>
    <col min="269" max="269" width="10.5" style="26" customWidth="1"/>
    <col min="270" max="270" width="6.875" style="26" customWidth="1"/>
    <col min="271" max="511" width="8.375" style="26"/>
    <col min="512" max="513" width="0" style="26" hidden="1" customWidth="1"/>
    <col min="514" max="514" width="6.75" style="26" customWidth="1"/>
    <col min="515" max="515" width="4.875" style="26" customWidth="1"/>
    <col min="516" max="516" width="30" style="26" customWidth="1"/>
    <col min="517" max="517" width="14.125" style="26" customWidth="1"/>
    <col min="518" max="518" width="10.5" style="26" customWidth="1"/>
    <col min="519" max="519" width="15.25" style="26" customWidth="1"/>
    <col min="520" max="520" width="11.125" style="26" customWidth="1"/>
    <col min="521" max="521" width="10.75" style="26" customWidth="1"/>
    <col min="522" max="522" width="11.25" style="26" customWidth="1"/>
    <col min="523" max="523" width="5" style="26" customWidth="1"/>
    <col min="524" max="524" width="4.875" style="26" customWidth="1"/>
    <col min="525" max="525" width="10.5" style="26" customWidth="1"/>
    <col min="526" max="526" width="6.875" style="26" customWidth="1"/>
    <col min="527" max="767" width="8.375" style="26"/>
    <col min="768" max="769" width="0" style="26" hidden="1" customWidth="1"/>
    <col min="770" max="770" width="6.75" style="26" customWidth="1"/>
    <col min="771" max="771" width="4.875" style="26" customWidth="1"/>
    <col min="772" max="772" width="30" style="26" customWidth="1"/>
    <col min="773" max="773" width="14.125" style="26" customWidth="1"/>
    <col min="774" max="774" width="10.5" style="26" customWidth="1"/>
    <col min="775" max="775" width="15.25" style="26" customWidth="1"/>
    <col min="776" max="776" width="11.125" style="26" customWidth="1"/>
    <col min="777" max="777" width="10.75" style="26" customWidth="1"/>
    <col min="778" max="778" width="11.25" style="26" customWidth="1"/>
    <col min="779" max="779" width="5" style="26" customWidth="1"/>
    <col min="780" max="780" width="4.875" style="26" customWidth="1"/>
    <col min="781" max="781" width="10.5" style="26" customWidth="1"/>
    <col min="782" max="782" width="6.875" style="26" customWidth="1"/>
    <col min="783" max="1023" width="8.375" style="26"/>
    <col min="1024" max="1025" width="0" style="26" hidden="1" customWidth="1"/>
    <col min="1026" max="1026" width="6.75" style="26" customWidth="1"/>
    <col min="1027" max="1027" width="4.875" style="26" customWidth="1"/>
    <col min="1028" max="1028" width="30" style="26" customWidth="1"/>
    <col min="1029" max="1029" width="14.125" style="26" customWidth="1"/>
    <col min="1030" max="1030" width="10.5" style="26" customWidth="1"/>
    <col min="1031" max="1031" width="15.25" style="26" customWidth="1"/>
    <col min="1032" max="1032" width="11.125" style="26" customWidth="1"/>
    <col min="1033" max="1033" width="10.75" style="26" customWidth="1"/>
    <col min="1034" max="1034" width="11.25" style="26" customWidth="1"/>
    <col min="1035" max="1035" width="5" style="26" customWidth="1"/>
    <col min="1036" max="1036" width="4.875" style="26" customWidth="1"/>
    <col min="1037" max="1037" width="10.5" style="26" customWidth="1"/>
    <col min="1038" max="1038" width="6.875" style="26" customWidth="1"/>
    <col min="1039" max="1279" width="8.375" style="26"/>
    <col min="1280" max="1281" width="0" style="26" hidden="1" customWidth="1"/>
    <col min="1282" max="1282" width="6.75" style="26" customWidth="1"/>
    <col min="1283" max="1283" width="4.875" style="26" customWidth="1"/>
    <col min="1284" max="1284" width="30" style="26" customWidth="1"/>
    <col min="1285" max="1285" width="14.125" style="26" customWidth="1"/>
    <col min="1286" max="1286" width="10.5" style="26" customWidth="1"/>
    <col min="1287" max="1287" width="15.25" style="26" customWidth="1"/>
    <col min="1288" max="1288" width="11.125" style="26" customWidth="1"/>
    <col min="1289" max="1289" width="10.75" style="26" customWidth="1"/>
    <col min="1290" max="1290" width="11.25" style="26" customWidth="1"/>
    <col min="1291" max="1291" width="5" style="26" customWidth="1"/>
    <col min="1292" max="1292" width="4.875" style="26" customWidth="1"/>
    <col min="1293" max="1293" width="10.5" style="26" customWidth="1"/>
    <col min="1294" max="1294" width="6.875" style="26" customWidth="1"/>
    <col min="1295" max="1535" width="8.375" style="26"/>
    <col min="1536" max="1537" width="0" style="26" hidden="1" customWidth="1"/>
    <col min="1538" max="1538" width="6.75" style="26" customWidth="1"/>
    <col min="1539" max="1539" width="4.875" style="26" customWidth="1"/>
    <col min="1540" max="1540" width="30" style="26" customWidth="1"/>
    <col min="1541" max="1541" width="14.125" style="26" customWidth="1"/>
    <col min="1542" max="1542" width="10.5" style="26" customWidth="1"/>
    <col min="1543" max="1543" width="15.25" style="26" customWidth="1"/>
    <col min="1544" max="1544" width="11.125" style="26" customWidth="1"/>
    <col min="1545" max="1545" width="10.75" style="26" customWidth="1"/>
    <col min="1546" max="1546" width="11.25" style="26" customWidth="1"/>
    <col min="1547" max="1547" width="5" style="26" customWidth="1"/>
    <col min="1548" max="1548" width="4.875" style="26" customWidth="1"/>
    <col min="1549" max="1549" width="10.5" style="26" customWidth="1"/>
    <col min="1550" max="1550" width="6.875" style="26" customWidth="1"/>
    <col min="1551" max="1791" width="8.375" style="26"/>
    <col min="1792" max="1793" width="0" style="26" hidden="1" customWidth="1"/>
    <col min="1794" max="1794" width="6.75" style="26" customWidth="1"/>
    <col min="1795" max="1795" width="4.875" style="26" customWidth="1"/>
    <col min="1796" max="1796" width="30" style="26" customWidth="1"/>
    <col min="1797" max="1797" width="14.125" style="26" customWidth="1"/>
    <col min="1798" max="1798" width="10.5" style="26" customWidth="1"/>
    <col min="1799" max="1799" width="15.25" style="26" customWidth="1"/>
    <col min="1800" max="1800" width="11.125" style="26" customWidth="1"/>
    <col min="1801" max="1801" width="10.75" style="26" customWidth="1"/>
    <col min="1802" max="1802" width="11.25" style="26" customWidth="1"/>
    <col min="1803" max="1803" width="5" style="26" customWidth="1"/>
    <col min="1804" max="1804" width="4.875" style="26" customWidth="1"/>
    <col min="1805" max="1805" width="10.5" style="26" customWidth="1"/>
    <col min="1806" max="1806" width="6.875" style="26" customWidth="1"/>
    <col min="1807" max="2047" width="8.375" style="26"/>
    <col min="2048" max="2049" width="0" style="26" hidden="1" customWidth="1"/>
    <col min="2050" max="2050" width="6.75" style="26" customWidth="1"/>
    <col min="2051" max="2051" width="4.875" style="26" customWidth="1"/>
    <col min="2052" max="2052" width="30" style="26" customWidth="1"/>
    <col min="2053" max="2053" width="14.125" style="26" customWidth="1"/>
    <col min="2054" max="2054" width="10.5" style="26" customWidth="1"/>
    <col min="2055" max="2055" width="15.25" style="26" customWidth="1"/>
    <col min="2056" max="2056" width="11.125" style="26" customWidth="1"/>
    <col min="2057" max="2057" width="10.75" style="26" customWidth="1"/>
    <col min="2058" max="2058" width="11.25" style="26" customWidth="1"/>
    <col min="2059" max="2059" width="5" style="26" customWidth="1"/>
    <col min="2060" max="2060" width="4.875" style="26" customWidth="1"/>
    <col min="2061" max="2061" width="10.5" style="26" customWidth="1"/>
    <col min="2062" max="2062" width="6.875" style="26" customWidth="1"/>
    <col min="2063" max="2303" width="8.375" style="26"/>
    <col min="2304" max="2305" width="0" style="26" hidden="1" customWidth="1"/>
    <col min="2306" max="2306" width="6.75" style="26" customWidth="1"/>
    <col min="2307" max="2307" width="4.875" style="26" customWidth="1"/>
    <col min="2308" max="2308" width="30" style="26" customWidth="1"/>
    <col min="2309" max="2309" width="14.125" style="26" customWidth="1"/>
    <col min="2310" max="2310" width="10.5" style="26" customWidth="1"/>
    <col min="2311" max="2311" width="15.25" style="26" customWidth="1"/>
    <col min="2312" max="2312" width="11.125" style="26" customWidth="1"/>
    <col min="2313" max="2313" width="10.75" style="26" customWidth="1"/>
    <col min="2314" max="2314" width="11.25" style="26" customWidth="1"/>
    <col min="2315" max="2315" width="5" style="26" customWidth="1"/>
    <col min="2316" max="2316" width="4.875" style="26" customWidth="1"/>
    <col min="2317" max="2317" width="10.5" style="26" customWidth="1"/>
    <col min="2318" max="2318" width="6.875" style="26" customWidth="1"/>
    <col min="2319" max="2559" width="8.375" style="26"/>
    <col min="2560" max="2561" width="0" style="26" hidden="1" customWidth="1"/>
    <col min="2562" max="2562" width="6.75" style="26" customWidth="1"/>
    <col min="2563" max="2563" width="4.875" style="26" customWidth="1"/>
    <col min="2564" max="2564" width="30" style="26" customWidth="1"/>
    <col min="2565" max="2565" width="14.125" style="26" customWidth="1"/>
    <col min="2566" max="2566" width="10.5" style="26" customWidth="1"/>
    <col min="2567" max="2567" width="15.25" style="26" customWidth="1"/>
    <col min="2568" max="2568" width="11.125" style="26" customWidth="1"/>
    <col min="2569" max="2569" width="10.75" style="26" customWidth="1"/>
    <col min="2570" max="2570" width="11.25" style="26" customWidth="1"/>
    <col min="2571" max="2571" width="5" style="26" customWidth="1"/>
    <col min="2572" max="2572" width="4.875" style="26" customWidth="1"/>
    <col min="2573" max="2573" width="10.5" style="26" customWidth="1"/>
    <col min="2574" max="2574" width="6.875" style="26" customWidth="1"/>
    <col min="2575" max="2815" width="8.375" style="26"/>
    <col min="2816" max="2817" width="0" style="26" hidden="1" customWidth="1"/>
    <col min="2818" max="2818" width="6.75" style="26" customWidth="1"/>
    <col min="2819" max="2819" width="4.875" style="26" customWidth="1"/>
    <col min="2820" max="2820" width="30" style="26" customWidth="1"/>
    <col min="2821" max="2821" width="14.125" style="26" customWidth="1"/>
    <col min="2822" max="2822" width="10.5" style="26" customWidth="1"/>
    <col min="2823" max="2823" width="15.25" style="26" customWidth="1"/>
    <col min="2824" max="2824" width="11.125" style="26" customWidth="1"/>
    <col min="2825" max="2825" width="10.75" style="26" customWidth="1"/>
    <col min="2826" max="2826" width="11.25" style="26" customWidth="1"/>
    <col min="2827" max="2827" width="5" style="26" customWidth="1"/>
    <col min="2828" max="2828" width="4.875" style="26" customWidth="1"/>
    <col min="2829" max="2829" width="10.5" style="26" customWidth="1"/>
    <col min="2830" max="2830" width="6.875" style="26" customWidth="1"/>
    <col min="2831" max="3071" width="8.375" style="26"/>
    <col min="3072" max="3073" width="0" style="26" hidden="1" customWidth="1"/>
    <col min="3074" max="3074" width="6.75" style="26" customWidth="1"/>
    <col min="3075" max="3075" width="4.875" style="26" customWidth="1"/>
    <col min="3076" max="3076" width="30" style="26" customWidth="1"/>
    <col min="3077" max="3077" width="14.125" style="26" customWidth="1"/>
    <col min="3078" max="3078" width="10.5" style="26" customWidth="1"/>
    <col min="3079" max="3079" width="15.25" style="26" customWidth="1"/>
    <col min="3080" max="3080" width="11.125" style="26" customWidth="1"/>
    <col min="3081" max="3081" width="10.75" style="26" customWidth="1"/>
    <col min="3082" max="3082" width="11.25" style="26" customWidth="1"/>
    <col min="3083" max="3083" width="5" style="26" customWidth="1"/>
    <col min="3084" max="3084" width="4.875" style="26" customWidth="1"/>
    <col min="3085" max="3085" width="10.5" style="26" customWidth="1"/>
    <col min="3086" max="3086" width="6.875" style="26" customWidth="1"/>
    <col min="3087" max="3327" width="8.375" style="26"/>
    <col min="3328" max="3329" width="0" style="26" hidden="1" customWidth="1"/>
    <col min="3330" max="3330" width="6.75" style="26" customWidth="1"/>
    <col min="3331" max="3331" width="4.875" style="26" customWidth="1"/>
    <col min="3332" max="3332" width="30" style="26" customWidth="1"/>
    <col min="3333" max="3333" width="14.125" style="26" customWidth="1"/>
    <col min="3334" max="3334" width="10.5" style="26" customWidth="1"/>
    <col min="3335" max="3335" width="15.25" style="26" customWidth="1"/>
    <col min="3336" max="3336" width="11.125" style="26" customWidth="1"/>
    <col min="3337" max="3337" width="10.75" style="26" customWidth="1"/>
    <col min="3338" max="3338" width="11.25" style="26" customWidth="1"/>
    <col min="3339" max="3339" width="5" style="26" customWidth="1"/>
    <col min="3340" max="3340" width="4.875" style="26" customWidth="1"/>
    <col min="3341" max="3341" width="10.5" style="26" customWidth="1"/>
    <col min="3342" max="3342" width="6.875" style="26" customWidth="1"/>
    <col min="3343" max="3583" width="8.375" style="26"/>
    <col min="3584" max="3585" width="0" style="26" hidden="1" customWidth="1"/>
    <col min="3586" max="3586" width="6.75" style="26" customWidth="1"/>
    <col min="3587" max="3587" width="4.875" style="26" customWidth="1"/>
    <col min="3588" max="3588" width="30" style="26" customWidth="1"/>
    <col min="3589" max="3589" width="14.125" style="26" customWidth="1"/>
    <col min="3590" max="3590" width="10.5" style="26" customWidth="1"/>
    <col min="3591" max="3591" width="15.25" style="26" customWidth="1"/>
    <col min="3592" max="3592" width="11.125" style="26" customWidth="1"/>
    <col min="3593" max="3593" width="10.75" style="26" customWidth="1"/>
    <col min="3594" max="3594" width="11.25" style="26" customWidth="1"/>
    <col min="3595" max="3595" width="5" style="26" customWidth="1"/>
    <col min="3596" max="3596" width="4.875" style="26" customWidth="1"/>
    <col min="3597" max="3597" width="10.5" style="26" customWidth="1"/>
    <col min="3598" max="3598" width="6.875" style="26" customWidth="1"/>
    <col min="3599" max="3839" width="8.375" style="26"/>
    <col min="3840" max="3841" width="0" style="26" hidden="1" customWidth="1"/>
    <col min="3842" max="3842" width="6.75" style="26" customWidth="1"/>
    <col min="3843" max="3843" width="4.875" style="26" customWidth="1"/>
    <col min="3844" max="3844" width="30" style="26" customWidth="1"/>
    <col min="3845" max="3845" width="14.125" style="26" customWidth="1"/>
    <col min="3846" max="3846" width="10.5" style="26" customWidth="1"/>
    <col min="3847" max="3847" width="15.25" style="26" customWidth="1"/>
    <col min="3848" max="3848" width="11.125" style="26" customWidth="1"/>
    <col min="3849" max="3849" width="10.75" style="26" customWidth="1"/>
    <col min="3850" max="3850" width="11.25" style="26" customWidth="1"/>
    <col min="3851" max="3851" width="5" style="26" customWidth="1"/>
    <col min="3852" max="3852" width="4.875" style="26" customWidth="1"/>
    <col min="3853" max="3853" width="10.5" style="26" customWidth="1"/>
    <col min="3854" max="3854" width="6.875" style="26" customWidth="1"/>
    <col min="3855" max="4095" width="8.375" style="26"/>
    <col min="4096" max="4097" width="0" style="26" hidden="1" customWidth="1"/>
    <col min="4098" max="4098" width="6.75" style="26" customWidth="1"/>
    <col min="4099" max="4099" width="4.875" style="26" customWidth="1"/>
    <col min="4100" max="4100" width="30" style="26" customWidth="1"/>
    <col min="4101" max="4101" width="14.125" style="26" customWidth="1"/>
    <col min="4102" max="4102" width="10.5" style="26" customWidth="1"/>
    <col min="4103" max="4103" width="15.25" style="26" customWidth="1"/>
    <col min="4104" max="4104" width="11.125" style="26" customWidth="1"/>
    <col min="4105" max="4105" width="10.75" style="26" customWidth="1"/>
    <col min="4106" max="4106" width="11.25" style="26" customWidth="1"/>
    <col min="4107" max="4107" width="5" style="26" customWidth="1"/>
    <col min="4108" max="4108" width="4.875" style="26" customWidth="1"/>
    <col min="4109" max="4109" width="10.5" style="26" customWidth="1"/>
    <col min="4110" max="4110" width="6.875" style="26" customWidth="1"/>
    <col min="4111" max="4351" width="8.375" style="26"/>
    <col min="4352" max="4353" width="0" style="26" hidden="1" customWidth="1"/>
    <col min="4354" max="4354" width="6.75" style="26" customWidth="1"/>
    <col min="4355" max="4355" width="4.875" style="26" customWidth="1"/>
    <col min="4356" max="4356" width="30" style="26" customWidth="1"/>
    <col min="4357" max="4357" width="14.125" style="26" customWidth="1"/>
    <col min="4358" max="4358" width="10.5" style="26" customWidth="1"/>
    <col min="4359" max="4359" width="15.25" style="26" customWidth="1"/>
    <col min="4360" max="4360" width="11.125" style="26" customWidth="1"/>
    <col min="4361" max="4361" width="10.75" style="26" customWidth="1"/>
    <col min="4362" max="4362" width="11.25" style="26" customWidth="1"/>
    <col min="4363" max="4363" width="5" style="26" customWidth="1"/>
    <col min="4364" max="4364" width="4.875" style="26" customWidth="1"/>
    <col min="4365" max="4365" width="10.5" style="26" customWidth="1"/>
    <col min="4366" max="4366" width="6.875" style="26" customWidth="1"/>
    <col min="4367" max="4607" width="8.375" style="26"/>
    <col min="4608" max="4609" width="0" style="26" hidden="1" customWidth="1"/>
    <col min="4610" max="4610" width="6.75" style="26" customWidth="1"/>
    <col min="4611" max="4611" width="4.875" style="26" customWidth="1"/>
    <col min="4612" max="4612" width="30" style="26" customWidth="1"/>
    <col min="4613" max="4613" width="14.125" style="26" customWidth="1"/>
    <col min="4614" max="4614" width="10.5" style="26" customWidth="1"/>
    <col min="4615" max="4615" width="15.25" style="26" customWidth="1"/>
    <col min="4616" max="4616" width="11.125" style="26" customWidth="1"/>
    <col min="4617" max="4617" width="10.75" style="26" customWidth="1"/>
    <col min="4618" max="4618" width="11.25" style="26" customWidth="1"/>
    <col min="4619" max="4619" width="5" style="26" customWidth="1"/>
    <col min="4620" max="4620" width="4.875" style="26" customWidth="1"/>
    <col min="4621" max="4621" width="10.5" style="26" customWidth="1"/>
    <col min="4622" max="4622" width="6.875" style="26" customWidth="1"/>
    <col min="4623" max="4863" width="8.375" style="26"/>
    <col min="4864" max="4865" width="0" style="26" hidden="1" customWidth="1"/>
    <col min="4866" max="4866" width="6.75" style="26" customWidth="1"/>
    <col min="4867" max="4867" width="4.875" style="26" customWidth="1"/>
    <col min="4868" max="4868" width="30" style="26" customWidth="1"/>
    <col min="4869" max="4869" width="14.125" style="26" customWidth="1"/>
    <col min="4870" max="4870" width="10.5" style="26" customWidth="1"/>
    <col min="4871" max="4871" width="15.25" style="26" customWidth="1"/>
    <col min="4872" max="4872" width="11.125" style="26" customWidth="1"/>
    <col min="4873" max="4873" width="10.75" style="26" customWidth="1"/>
    <col min="4874" max="4874" width="11.25" style="26" customWidth="1"/>
    <col min="4875" max="4875" width="5" style="26" customWidth="1"/>
    <col min="4876" max="4876" width="4.875" style="26" customWidth="1"/>
    <col min="4877" max="4877" width="10.5" style="26" customWidth="1"/>
    <col min="4878" max="4878" width="6.875" style="26" customWidth="1"/>
    <col min="4879" max="5119" width="8.375" style="26"/>
    <col min="5120" max="5121" width="0" style="26" hidden="1" customWidth="1"/>
    <col min="5122" max="5122" width="6.75" style="26" customWidth="1"/>
    <col min="5123" max="5123" width="4.875" style="26" customWidth="1"/>
    <col min="5124" max="5124" width="30" style="26" customWidth="1"/>
    <col min="5125" max="5125" width="14.125" style="26" customWidth="1"/>
    <col min="5126" max="5126" width="10.5" style="26" customWidth="1"/>
    <col min="5127" max="5127" width="15.25" style="26" customWidth="1"/>
    <col min="5128" max="5128" width="11.125" style="26" customWidth="1"/>
    <col min="5129" max="5129" width="10.75" style="26" customWidth="1"/>
    <col min="5130" max="5130" width="11.25" style="26" customWidth="1"/>
    <col min="5131" max="5131" width="5" style="26" customWidth="1"/>
    <col min="5132" max="5132" width="4.875" style="26" customWidth="1"/>
    <col min="5133" max="5133" width="10.5" style="26" customWidth="1"/>
    <col min="5134" max="5134" width="6.875" style="26" customWidth="1"/>
    <col min="5135" max="5375" width="8.375" style="26"/>
    <col min="5376" max="5377" width="0" style="26" hidden="1" customWidth="1"/>
    <col min="5378" max="5378" width="6.75" style="26" customWidth="1"/>
    <col min="5379" max="5379" width="4.875" style="26" customWidth="1"/>
    <col min="5380" max="5380" width="30" style="26" customWidth="1"/>
    <col min="5381" max="5381" width="14.125" style="26" customWidth="1"/>
    <col min="5382" max="5382" width="10.5" style="26" customWidth="1"/>
    <col min="5383" max="5383" width="15.25" style="26" customWidth="1"/>
    <col min="5384" max="5384" width="11.125" style="26" customWidth="1"/>
    <col min="5385" max="5385" width="10.75" style="26" customWidth="1"/>
    <col min="5386" max="5386" width="11.25" style="26" customWidth="1"/>
    <col min="5387" max="5387" width="5" style="26" customWidth="1"/>
    <col min="5388" max="5388" width="4.875" style="26" customWidth="1"/>
    <col min="5389" max="5389" width="10.5" style="26" customWidth="1"/>
    <col min="5390" max="5390" width="6.875" style="26" customWidth="1"/>
    <col min="5391" max="5631" width="8.375" style="26"/>
    <col min="5632" max="5633" width="0" style="26" hidden="1" customWidth="1"/>
    <col min="5634" max="5634" width="6.75" style="26" customWidth="1"/>
    <col min="5635" max="5635" width="4.875" style="26" customWidth="1"/>
    <col min="5636" max="5636" width="30" style="26" customWidth="1"/>
    <col min="5637" max="5637" width="14.125" style="26" customWidth="1"/>
    <col min="5638" max="5638" width="10.5" style="26" customWidth="1"/>
    <col min="5639" max="5639" width="15.25" style="26" customWidth="1"/>
    <col min="5640" max="5640" width="11.125" style="26" customWidth="1"/>
    <col min="5641" max="5641" width="10.75" style="26" customWidth="1"/>
    <col min="5642" max="5642" width="11.25" style="26" customWidth="1"/>
    <col min="5643" max="5643" width="5" style="26" customWidth="1"/>
    <col min="5644" max="5644" width="4.875" style="26" customWidth="1"/>
    <col min="5645" max="5645" width="10.5" style="26" customWidth="1"/>
    <col min="5646" max="5646" width="6.875" style="26" customWidth="1"/>
    <col min="5647" max="5887" width="8.375" style="26"/>
    <col min="5888" max="5889" width="0" style="26" hidden="1" customWidth="1"/>
    <col min="5890" max="5890" width="6.75" style="26" customWidth="1"/>
    <col min="5891" max="5891" width="4.875" style="26" customWidth="1"/>
    <col min="5892" max="5892" width="30" style="26" customWidth="1"/>
    <col min="5893" max="5893" width="14.125" style="26" customWidth="1"/>
    <col min="5894" max="5894" width="10.5" style="26" customWidth="1"/>
    <col min="5895" max="5895" width="15.25" style="26" customWidth="1"/>
    <col min="5896" max="5896" width="11.125" style="26" customWidth="1"/>
    <col min="5897" max="5897" width="10.75" style="26" customWidth="1"/>
    <col min="5898" max="5898" width="11.25" style="26" customWidth="1"/>
    <col min="5899" max="5899" width="5" style="26" customWidth="1"/>
    <col min="5900" max="5900" width="4.875" style="26" customWidth="1"/>
    <col min="5901" max="5901" width="10.5" style="26" customWidth="1"/>
    <col min="5902" max="5902" width="6.875" style="26" customWidth="1"/>
    <col min="5903" max="6143" width="8.375" style="26"/>
    <col min="6144" max="6145" width="0" style="26" hidden="1" customWidth="1"/>
    <col min="6146" max="6146" width="6.75" style="26" customWidth="1"/>
    <col min="6147" max="6147" width="4.875" style="26" customWidth="1"/>
    <col min="6148" max="6148" width="30" style="26" customWidth="1"/>
    <col min="6149" max="6149" width="14.125" style="26" customWidth="1"/>
    <col min="6150" max="6150" width="10.5" style="26" customWidth="1"/>
    <col min="6151" max="6151" width="15.25" style="26" customWidth="1"/>
    <col min="6152" max="6152" width="11.125" style="26" customWidth="1"/>
    <col min="6153" max="6153" width="10.75" style="26" customWidth="1"/>
    <col min="6154" max="6154" width="11.25" style="26" customWidth="1"/>
    <col min="6155" max="6155" width="5" style="26" customWidth="1"/>
    <col min="6156" max="6156" width="4.875" style="26" customWidth="1"/>
    <col min="6157" max="6157" width="10.5" style="26" customWidth="1"/>
    <col min="6158" max="6158" width="6.875" style="26" customWidth="1"/>
    <col min="6159" max="6399" width="8.375" style="26"/>
    <col min="6400" max="6401" width="0" style="26" hidden="1" customWidth="1"/>
    <col min="6402" max="6402" width="6.75" style="26" customWidth="1"/>
    <col min="6403" max="6403" width="4.875" style="26" customWidth="1"/>
    <col min="6404" max="6404" width="30" style="26" customWidth="1"/>
    <col min="6405" max="6405" width="14.125" style="26" customWidth="1"/>
    <col min="6406" max="6406" width="10.5" style="26" customWidth="1"/>
    <col min="6407" max="6407" width="15.25" style="26" customWidth="1"/>
    <col min="6408" max="6408" width="11.125" style="26" customWidth="1"/>
    <col min="6409" max="6409" width="10.75" style="26" customWidth="1"/>
    <col min="6410" max="6410" width="11.25" style="26" customWidth="1"/>
    <col min="6411" max="6411" width="5" style="26" customWidth="1"/>
    <col min="6412" max="6412" width="4.875" style="26" customWidth="1"/>
    <col min="6413" max="6413" width="10.5" style="26" customWidth="1"/>
    <col min="6414" max="6414" width="6.875" style="26" customWidth="1"/>
    <col min="6415" max="6655" width="8.375" style="26"/>
    <col min="6656" max="6657" width="0" style="26" hidden="1" customWidth="1"/>
    <col min="6658" max="6658" width="6.75" style="26" customWidth="1"/>
    <col min="6659" max="6659" width="4.875" style="26" customWidth="1"/>
    <col min="6660" max="6660" width="30" style="26" customWidth="1"/>
    <col min="6661" max="6661" width="14.125" style="26" customWidth="1"/>
    <col min="6662" max="6662" width="10.5" style="26" customWidth="1"/>
    <col min="6663" max="6663" width="15.25" style="26" customWidth="1"/>
    <col min="6664" max="6664" width="11.125" style="26" customWidth="1"/>
    <col min="6665" max="6665" width="10.75" style="26" customWidth="1"/>
    <col min="6666" max="6666" width="11.25" style="26" customWidth="1"/>
    <col min="6667" max="6667" width="5" style="26" customWidth="1"/>
    <col min="6668" max="6668" width="4.875" style="26" customWidth="1"/>
    <col min="6669" max="6669" width="10.5" style="26" customWidth="1"/>
    <col min="6670" max="6670" width="6.875" style="26" customWidth="1"/>
    <col min="6671" max="6911" width="8.375" style="26"/>
    <col min="6912" max="6913" width="0" style="26" hidden="1" customWidth="1"/>
    <col min="6914" max="6914" width="6.75" style="26" customWidth="1"/>
    <col min="6915" max="6915" width="4.875" style="26" customWidth="1"/>
    <col min="6916" max="6916" width="30" style="26" customWidth="1"/>
    <col min="6917" max="6917" width="14.125" style="26" customWidth="1"/>
    <col min="6918" max="6918" width="10.5" style="26" customWidth="1"/>
    <col min="6919" max="6919" width="15.25" style="26" customWidth="1"/>
    <col min="6920" max="6920" width="11.125" style="26" customWidth="1"/>
    <col min="6921" max="6921" width="10.75" style="26" customWidth="1"/>
    <col min="6922" max="6922" width="11.25" style="26" customWidth="1"/>
    <col min="6923" max="6923" width="5" style="26" customWidth="1"/>
    <col min="6924" max="6924" width="4.875" style="26" customWidth="1"/>
    <col min="6925" max="6925" width="10.5" style="26" customWidth="1"/>
    <col min="6926" max="6926" width="6.875" style="26" customWidth="1"/>
    <col min="6927" max="7167" width="8.375" style="26"/>
    <col min="7168" max="7169" width="0" style="26" hidden="1" customWidth="1"/>
    <col min="7170" max="7170" width="6.75" style="26" customWidth="1"/>
    <col min="7171" max="7171" width="4.875" style="26" customWidth="1"/>
    <col min="7172" max="7172" width="30" style="26" customWidth="1"/>
    <col min="7173" max="7173" width="14.125" style="26" customWidth="1"/>
    <col min="7174" max="7174" width="10.5" style="26" customWidth="1"/>
    <col min="7175" max="7175" width="15.25" style="26" customWidth="1"/>
    <col min="7176" max="7176" width="11.125" style="26" customWidth="1"/>
    <col min="7177" max="7177" width="10.75" style="26" customWidth="1"/>
    <col min="7178" max="7178" width="11.25" style="26" customWidth="1"/>
    <col min="7179" max="7179" width="5" style="26" customWidth="1"/>
    <col min="7180" max="7180" width="4.875" style="26" customWidth="1"/>
    <col min="7181" max="7181" width="10.5" style="26" customWidth="1"/>
    <col min="7182" max="7182" width="6.875" style="26" customWidth="1"/>
    <col min="7183" max="7423" width="8.375" style="26"/>
    <col min="7424" max="7425" width="0" style="26" hidden="1" customWidth="1"/>
    <col min="7426" max="7426" width="6.75" style="26" customWidth="1"/>
    <col min="7427" max="7427" width="4.875" style="26" customWidth="1"/>
    <col min="7428" max="7428" width="30" style="26" customWidth="1"/>
    <col min="7429" max="7429" width="14.125" style="26" customWidth="1"/>
    <col min="7430" max="7430" width="10.5" style="26" customWidth="1"/>
    <col min="7431" max="7431" width="15.25" style="26" customWidth="1"/>
    <col min="7432" max="7432" width="11.125" style="26" customWidth="1"/>
    <col min="7433" max="7433" width="10.75" style="26" customWidth="1"/>
    <col min="7434" max="7434" width="11.25" style="26" customWidth="1"/>
    <col min="7435" max="7435" width="5" style="26" customWidth="1"/>
    <col min="7436" max="7436" width="4.875" style="26" customWidth="1"/>
    <col min="7437" max="7437" width="10.5" style="26" customWidth="1"/>
    <col min="7438" max="7438" width="6.875" style="26" customWidth="1"/>
    <col min="7439" max="7679" width="8.375" style="26"/>
    <col min="7680" max="7681" width="0" style="26" hidden="1" customWidth="1"/>
    <col min="7682" max="7682" width="6.75" style="26" customWidth="1"/>
    <col min="7683" max="7683" width="4.875" style="26" customWidth="1"/>
    <col min="7684" max="7684" width="30" style="26" customWidth="1"/>
    <col min="7685" max="7685" width="14.125" style="26" customWidth="1"/>
    <col min="7686" max="7686" width="10.5" style="26" customWidth="1"/>
    <col min="7687" max="7687" width="15.25" style="26" customWidth="1"/>
    <col min="7688" max="7688" width="11.125" style="26" customWidth="1"/>
    <col min="7689" max="7689" width="10.75" style="26" customWidth="1"/>
    <col min="7690" max="7690" width="11.25" style="26" customWidth="1"/>
    <col min="7691" max="7691" width="5" style="26" customWidth="1"/>
    <col min="7692" max="7692" width="4.875" style="26" customWidth="1"/>
    <col min="7693" max="7693" width="10.5" style="26" customWidth="1"/>
    <col min="7694" max="7694" width="6.875" style="26" customWidth="1"/>
    <col min="7695" max="7935" width="8.375" style="26"/>
    <col min="7936" max="7937" width="0" style="26" hidden="1" customWidth="1"/>
    <col min="7938" max="7938" width="6.75" style="26" customWidth="1"/>
    <col min="7939" max="7939" width="4.875" style="26" customWidth="1"/>
    <col min="7940" max="7940" width="30" style="26" customWidth="1"/>
    <col min="7941" max="7941" width="14.125" style="26" customWidth="1"/>
    <col min="7942" max="7942" width="10.5" style="26" customWidth="1"/>
    <col min="7943" max="7943" width="15.25" style="26" customWidth="1"/>
    <col min="7944" max="7944" width="11.125" style="26" customWidth="1"/>
    <col min="7945" max="7945" width="10.75" style="26" customWidth="1"/>
    <col min="7946" max="7946" width="11.25" style="26" customWidth="1"/>
    <col min="7947" max="7947" width="5" style="26" customWidth="1"/>
    <col min="7948" max="7948" width="4.875" style="26" customWidth="1"/>
    <col min="7949" max="7949" width="10.5" style="26" customWidth="1"/>
    <col min="7950" max="7950" width="6.875" style="26" customWidth="1"/>
    <col min="7951" max="8191" width="8.375" style="26"/>
    <col min="8192" max="8193" width="0" style="26" hidden="1" customWidth="1"/>
    <col min="8194" max="8194" width="6.75" style="26" customWidth="1"/>
    <col min="8195" max="8195" width="4.875" style="26" customWidth="1"/>
    <col min="8196" max="8196" width="30" style="26" customWidth="1"/>
    <col min="8197" max="8197" width="14.125" style="26" customWidth="1"/>
    <col min="8198" max="8198" width="10.5" style="26" customWidth="1"/>
    <col min="8199" max="8199" width="15.25" style="26" customWidth="1"/>
    <col min="8200" max="8200" width="11.125" style="26" customWidth="1"/>
    <col min="8201" max="8201" width="10.75" style="26" customWidth="1"/>
    <col min="8202" max="8202" width="11.25" style="26" customWidth="1"/>
    <col min="8203" max="8203" width="5" style="26" customWidth="1"/>
    <col min="8204" max="8204" width="4.875" style="26" customWidth="1"/>
    <col min="8205" max="8205" width="10.5" style="26" customWidth="1"/>
    <col min="8206" max="8206" width="6.875" style="26" customWidth="1"/>
    <col min="8207" max="8447" width="8.375" style="26"/>
    <col min="8448" max="8449" width="0" style="26" hidden="1" customWidth="1"/>
    <col min="8450" max="8450" width="6.75" style="26" customWidth="1"/>
    <col min="8451" max="8451" width="4.875" style="26" customWidth="1"/>
    <col min="8452" max="8452" width="30" style="26" customWidth="1"/>
    <col min="8453" max="8453" width="14.125" style="26" customWidth="1"/>
    <col min="8454" max="8454" width="10.5" style="26" customWidth="1"/>
    <col min="8455" max="8455" width="15.25" style="26" customWidth="1"/>
    <col min="8456" max="8456" width="11.125" style="26" customWidth="1"/>
    <col min="8457" max="8457" width="10.75" style="26" customWidth="1"/>
    <col min="8458" max="8458" width="11.25" style="26" customWidth="1"/>
    <col min="8459" max="8459" width="5" style="26" customWidth="1"/>
    <col min="8460" max="8460" width="4.875" style="26" customWidth="1"/>
    <col min="8461" max="8461" width="10.5" style="26" customWidth="1"/>
    <col min="8462" max="8462" width="6.875" style="26" customWidth="1"/>
    <col min="8463" max="8703" width="8.375" style="26"/>
    <col min="8704" max="8705" width="0" style="26" hidden="1" customWidth="1"/>
    <col min="8706" max="8706" width="6.75" style="26" customWidth="1"/>
    <col min="8707" max="8707" width="4.875" style="26" customWidth="1"/>
    <col min="8708" max="8708" width="30" style="26" customWidth="1"/>
    <col min="8709" max="8709" width="14.125" style="26" customWidth="1"/>
    <col min="8710" max="8710" width="10.5" style="26" customWidth="1"/>
    <col min="8711" max="8711" width="15.25" style="26" customWidth="1"/>
    <col min="8712" max="8712" width="11.125" style="26" customWidth="1"/>
    <col min="8713" max="8713" width="10.75" style="26" customWidth="1"/>
    <col min="8714" max="8714" width="11.25" style="26" customWidth="1"/>
    <col min="8715" max="8715" width="5" style="26" customWidth="1"/>
    <col min="8716" max="8716" width="4.875" style="26" customWidth="1"/>
    <col min="8717" max="8717" width="10.5" style="26" customWidth="1"/>
    <col min="8718" max="8718" width="6.875" style="26" customWidth="1"/>
    <col min="8719" max="8959" width="8.375" style="26"/>
    <col min="8960" max="8961" width="0" style="26" hidden="1" customWidth="1"/>
    <col min="8962" max="8962" width="6.75" style="26" customWidth="1"/>
    <col min="8963" max="8963" width="4.875" style="26" customWidth="1"/>
    <col min="8964" max="8964" width="30" style="26" customWidth="1"/>
    <col min="8965" max="8965" width="14.125" style="26" customWidth="1"/>
    <col min="8966" max="8966" width="10.5" style="26" customWidth="1"/>
    <col min="8967" max="8967" width="15.25" style="26" customWidth="1"/>
    <col min="8968" max="8968" width="11.125" style="26" customWidth="1"/>
    <col min="8969" max="8969" width="10.75" style="26" customWidth="1"/>
    <col min="8970" max="8970" width="11.25" style="26" customWidth="1"/>
    <col min="8971" max="8971" width="5" style="26" customWidth="1"/>
    <col min="8972" max="8972" width="4.875" style="26" customWidth="1"/>
    <col min="8973" max="8973" width="10.5" style="26" customWidth="1"/>
    <col min="8974" max="8974" width="6.875" style="26" customWidth="1"/>
    <col min="8975" max="9215" width="8.375" style="26"/>
    <col min="9216" max="9217" width="0" style="26" hidden="1" customWidth="1"/>
    <col min="9218" max="9218" width="6.75" style="26" customWidth="1"/>
    <col min="9219" max="9219" width="4.875" style="26" customWidth="1"/>
    <col min="9220" max="9220" width="30" style="26" customWidth="1"/>
    <col min="9221" max="9221" width="14.125" style="26" customWidth="1"/>
    <col min="9222" max="9222" width="10.5" style="26" customWidth="1"/>
    <col min="9223" max="9223" width="15.25" style="26" customWidth="1"/>
    <col min="9224" max="9224" width="11.125" style="26" customWidth="1"/>
    <col min="9225" max="9225" width="10.75" style="26" customWidth="1"/>
    <col min="9226" max="9226" width="11.25" style="26" customWidth="1"/>
    <col min="9227" max="9227" width="5" style="26" customWidth="1"/>
    <col min="9228" max="9228" width="4.875" style="26" customWidth="1"/>
    <col min="9229" max="9229" width="10.5" style="26" customWidth="1"/>
    <col min="9230" max="9230" width="6.875" style="26" customWidth="1"/>
    <col min="9231" max="9471" width="8.375" style="26"/>
    <col min="9472" max="9473" width="0" style="26" hidden="1" customWidth="1"/>
    <col min="9474" max="9474" width="6.75" style="26" customWidth="1"/>
    <col min="9475" max="9475" width="4.875" style="26" customWidth="1"/>
    <col min="9476" max="9476" width="30" style="26" customWidth="1"/>
    <col min="9477" max="9477" width="14.125" style="26" customWidth="1"/>
    <col min="9478" max="9478" width="10.5" style="26" customWidth="1"/>
    <col min="9479" max="9479" width="15.25" style="26" customWidth="1"/>
    <col min="9480" max="9480" width="11.125" style="26" customWidth="1"/>
    <col min="9481" max="9481" width="10.75" style="26" customWidth="1"/>
    <col min="9482" max="9482" width="11.25" style="26" customWidth="1"/>
    <col min="9483" max="9483" width="5" style="26" customWidth="1"/>
    <col min="9484" max="9484" width="4.875" style="26" customWidth="1"/>
    <col min="9485" max="9485" width="10.5" style="26" customWidth="1"/>
    <col min="9486" max="9486" width="6.875" style="26" customWidth="1"/>
    <col min="9487" max="9727" width="8.375" style="26"/>
    <col min="9728" max="9729" width="0" style="26" hidden="1" customWidth="1"/>
    <col min="9730" max="9730" width="6.75" style="26" customWidth="1"/>
    <col min="9731" max="9731" width="4.875" style="26" customWidth="1"/>
    <col min="9732" max="9732" width="30" style="26" customWidth="1"/>
    <col min="9733" max="9733" width="14.125" style="26" customWidth="1"/>
    <col min="9734" max="9734" width="10.5" style="26" customWidth="1"/>
    <col min="9735" max="9735" width="15.25" style="26" customWidth="1"/>
    <col min="9736" max="9736" width="11.125" style="26" customWidth="1"/>
    <col min="9737" max="9737" width="10.75" style="26" customWidth="1"/>
    <col min="9738" max="9738" width="11.25" style="26" customWidth="1"/>
    <col min="9739" max="9739" width="5" style="26" customWidth="1"/>
    <col min="9740" max="9740" width="4.875" style="26" customWidth="1"/>
    <col min="9741" max="9741" width="10.5" style="26" customWidth="1"/>
    <col min="9742" max="9742" width="6.875" style="26" customWidth="1"/>
    <col min="9743" max="9983" width="8.375" style="26"/>
    <col min="9984" max="9985" width="0" style="26" hidden="1" customWidth="1"/>
    <col min="9986" max="9986" width="6.75" style="26" customWidth="1"/>
    <col min="9987" max="9987" width="4.875" style="26" customWidth="1"/>
    <col min="9988" max="9988" width="30" style="26" customWidth="1"/>
    <col min="9989" max="9989" width="14.125" style="26" customWidth="1"/>
    <col min="9990" max="9990" width="10.5" style="26" customWidth="1"/>
    <col min="9991" max="9991" width="15.25" style="26" customWidth="1"/>
    <col min="9992" max="9992" width="11.125" style="26" customWidth="1"/>
    <col min="9993" max="9993" width="10.75" style="26" customWidth="1"/>
    <col min="9994" max="9994" width="11.25" style="26" customWidth="1"/>
    <col min="9995" max="9995" width="5" style="26" customWidth="1"/>
    <col min="9996" max="9996" width="4.875" style="26" customWidth="1"/>
    <col min="9997" max="9997" width="10.5" style="26" customWidth="1"/>
    <col min="9998" max="9998" width="6.875" style="26" customWidth="1"/>
    <col min="9999" max="10239" width="8.375" style="26"/>
    <col min="10240" max="10241" width="0" style="26" hidden="1" customWidth="1"/>
    <col min="10242" max="10242" width="6.75" style="26" customWidth="1"/>
    <col min="10243" max="10243" width="4.875" style="26" customWidth="1"/>
    <col min="10244" max="10244" width="30" style="26" customWidth="1"/>
    <col min="10245" max="10245" width="14.125" style="26" customWidth="1"/>
    <col min="10246" max="10246" width="10.5" style="26" customWidth="1"/>
    <col min="10247" max="10247" width="15.25" style="26" customWidth="1"/>
    <col min="10248" max="10248" width="11.125" style="26" customWidth="1"/>
    <col min="10249" max="10249" width="10.75" style="26" customWidth="1"/>
    <col min="10250" max="10250" width="11.25" style="26" customWidth="1"/>
    <col min="10251" max="10251" width="5" style="26" customWidth="1"/>
    <col min="10252" max="10252" width="4.875" style="26" customWidth="1"/>
    <col min="10253" max="10253" width="10.5" style="26" customWidth="1"/>
    <col min="10254" max="10254" width="6.875" style="26" customWidth="1"/>
    <col min="10255" max="10495" width="8.375" style="26"/>
    <col min="10496" max="10497" width="0" style="26" hidden="1" customWidth="1"/>
    <col min="10498" max="10498" width="6.75" style="26" customWidth="1"/>
    <col min="10499" max="10499" width="4.875" style="26" customWidth="1"/>
    <col min="10500" max="10500" width="30" style="26" customWidth="1"/>
    <col min="10501" max="10501" width="14.125" style="26" customWidth="1"/>
    <col min="10502" max="10502" width="10.5" style="26" customWidth="1"/>
    <col min="10503" max="10503" width="15.25" style="26" customWidth="1"/>
    <col min="10504" max="10504" width="11.125" style="26" customWidth="1"/>
    <col min="10505" max="10505" width="10.75" style="26" customWidth="1"/>
    <col min="10506" max="10506" width="11.25" style="26" customWidth="1"/>
    <col min="10507" max="10507" width="5" style="26" customWidth="1"/>
    <col min="10508" max="10508" width="4.875" style="26" customWidth="1"/>
    <col min="10509" max="10509" width="10.5" style="26" customWidth="1"/>
    <col min="10510" max="10510" width="6.875" style="26" customWidth="1"/>
    <col min="10511" max="10751" width="8.375" style="26"/>
    <col min="10752" max="10753" width="0" style="26" hidden="1" customWidth="1"/>
    <col min="10754" max="10754" width="6.75" style="26" customWidth="1"/>
    <col min="10755" max="10755" width="4.875" style="26" customWidth="1"/>
    <col min="10756" max="10756" width="30" style="26" customWidth="1"/>
    <col min="10757" max="10757" width="14.125" style="26" customWidth="1"/>
    <col min="10758" max="10758" width="10.5" style="26" customWidth="1"/>
    <col min="10759" max="10759" width="15.25" style="26" customWidth="1"/>
    <col min="10760" max="10760" width="11.125" style="26" customWidth="1"/>
    <col min="10761" max="10761" width="10.75" style="26" customWidth="1"/>
    <col min="10762" max="10762" width="11.25" style="26" customWidth="1"/>
    <col min="10763" max="10763" width="5" style="26" customWidth="1"/>
    <col min="10764" max="10764" width="4.875" style="26" customWidth="1"/>
    <col min="10765" max="10765" width="10.5" style="26" customWidth="1"/>
    <col min="10766" max="10766" width="6.875" style="26" customWidth="1"/>
    <col min="10767" max="11007" width="8.375" style="26"/>
    <col min="11008" max="11009" width="0" style="26" hidden="1" customWidth="1"/>
    <col min="11010" max="11010" width="6.75" style="26" customWidth="1"/>
    <col min="11011" max="11011" width="4.875" style="26" customWidth="1"/>
    <col min="11012" max="11012" width="30" style="26" customWidth="1"/>
    <col min="11013" max="11013" width="14.125" style="26" customWidth="1"/>
    <col min="11014" max="11014" width="10.5" style="26" customWidth="1"/>
    <col min="11015" max="11015" width="15.25" style="26" customWidth="1"/>
    <col min="11016" max="11016" width="11.125" style="26" customWidth="1"/>
    <col min="11017" max="11017" width="10.75" style="26" customWidth="1"/>
    <col min="11018" max="11018" width="11.25" style="26" customWidth="1"/>
    <col min="11019" max="11019" width="5" style="26" customWidth="1"/>
    <col min="11020" max="11020" width="4.875" style="26" customWidth="1"/>
    <col min="11021" max="11021" width="10.5" style="26" customWidth="1"/>
    <col min="11022" max="11022" width="6.875" style="26" customWidth="1"/>
    <col min="11023" max="11263" width="8.375" style="26"/>
    <col min="11264" max="11265" width="0" style="26" hidden="1" customWidth="1"/>
    <col min="11266" max="11266" width="6.75" style="26" customWidth="1"/>
    <col min="11267" max="11267" width="4.875" style="26" customWidth="1"/>
    <col min="11268" max="11268" width="30" style="26" customWidth="1"/>
    <col min="11269" max="11269" width="14.125" style="26" customWidth="1"/>
    <col min="11270" max="11270" width="10.5" style="26" customWidth="1"/>
    <col min="11271" max="11271" width="15.25" style="26" customWidth="1"/>
    <col min="11272" max="11272" width="11.125" style="26" customWidth="1"/>
    <col min="11273" max="11273" width="10.75" style="26" customWidth="1"/>
    <col min="11274" max="11274" width="11.25" style="26" customWidth="1"/>
    <col min="11275" max="11275" width="5" style="26" customWidth="1"/>
    <col min="11276" max="11276" width="4.875" style="26" customWidth="1"/>
    <col min="11277" max="11277" width="10.5" style="26" customWidth="1"/>
    <col min="11278" max="11278" width="6.875" style="26" customWidth="1"/>
    <col min="11279" max="11519" width="8.375" style="26"/>
    <col min="11520" max="11521" width="0" style="26" hidden="1" customWidth="1"/>
    <col min="11522" max="11522" width="6.75" style="26" customWidth="1"/>
    <col min="11523" max="11523" width="4.875" style="26" customWidth="1"/>
    <col min="11524" max="11524" width="30" style="26" customWidth="1"/>
    <col min="11525" max="11525" width="14.125" style="26" customWidth="1"/>
    <col min="11526" max="11526" width="10.5" style="26" customWidth="1"/>
    <col min="11527" max="11527" width="15.25" style="26" customWidth="1"/>
    <col min="11528" max="11528" width="11.125" style="26" customWidth="1"/>
    <col min="11529" max="11529" width="10.75" style="26" customWidth="1"/>
    <col min="11530" max="11530" width="11.25" style="26" customWidth="1"/>
    <col min="11531" max="11531" width="5" style="26" customWidth="1"/>
    <col min="11532" max="11532" width="4.875" style="26" customWidth="1"/>
    <col min="11533" max="11533" width="10.5" style="26" customWidth="1"/>
    <col min="11534" max="11534" width="6.875" style="26" customWidth="1"/>
    <col min="11535" max="11775" width="8.375" style="26"/>
    <col min="11776" max="11777" width="0" style="26" hidden="1" customWidth="1"/>
    <col min="11778" max="11778" width="6.75" style="26" customWidth="1"/>
    <col min="11779" max="11779" width="4.875" style="26" customWidth="1"/>
    <col min="11780" max="11780" width="30" style="26" customWidth="1"/>
    <col min="11781" max="11781" width="14.125" style="26" customWidth="1"/>
    <col min="11782" max="11782" width="10.5" style="26" customWidth="1"/>
    <col min="11783" max="11783" width="15.25" style="26" customWidth="1"/>
    <col min="11784" max="11784" width="11.125" style="26" customWidth="1"/>
    <col min="11785" max="11785" width="10.75" style="26" customWidth="1"/>
    <col min="11786" max="11786" width="11.25" style="26" customWidth="1"/>
    <col min="11787" max="11787" width="5" style="26" customWidth="1"/>
    <col min="11788" max="11788" width="4.875" style="26" customWidth="1"/>
    <col min="11789" max="11789" width="10.5" style="26" customWidth="1"/>
    <col min="11790" max="11790" width="6.875" style="26" customWidth="1"/>
    <col min="11791" max="12031" width="8.375" style="26"/>
    <col min="12032" max="12033" width="0" style="26" hidden="1" customWidth="1"/>
    <col min="12034" max="12034" width="6.75" style="26" customWidth="1"/>
    <col min="12035" max="12035" width="4.875" style="26" customWidth="1"/>
    <col min="12036" max="12036" width="30" style="26" customWidth="1"/>
    <col min="12037" max="12037" width="14.125" style="26" customWidth="1"/>
    <col min="12038" max="12038" width="10.5" style="26" customWidth="1"/>
    <col min="12039" max="12039" width="15.25" style="26" customWidth="1"/>
    <col min="12040" max="12040" width="11.125" style="26" customWidth="1"/>
    <col min="12041" max="12041" width="10.75" style="26" customWidth="1"/>
    <col min="12042" max="12042" width="11.25" style="26" customWidth="1"/>
    <col min="12043" max="12043" width="5" style="26" customWidth="1"/>
    <col min="12044" max="12044" width="4.875" style="26" customWidth="1"/>
    <col min="12045" max="12045" width="10.5" style="26" customWidth="1"/>
    <col min="12046" max="12046" width="6.875" style="26" customWidth="1"/>
    <col min="12047" max="12287" width="8.375" style="26"/>
    <col min="12288" max="12289" width="0" style="26" hidden="1" customWidth="1"/>
    <col min="12290" max="12290" width="6.75" style="26" customWidth="1"/>
    <col min="12291" max="12291" width="4.875" style="26" customWidth="1"/>
    <col min="12292" max="12292" width="30" style="26" customWidth="1"/>
    <col min="12293" max="12293" width="14.125" style="26" customWidth="1"/>
    <col min="12294" max="12294" width="10.5" style="26" customWidth="1"/>
    <col min="12295" max="12295" width="15.25" style="26" customWidth="1"/>
    <col min="12296" max="12296" width="11.125" style="26" customWidth="1"/>
    <col min="12297" max="12297" width="10.75" style="26" customWidth="1"/>
    <col min="12298" max="12298" width="11.25" style="26" customWidth="1"/>
    <col min="12299" max="12299" width="5" style="26" customWidth="1"/>
    <col min="12300" max="12300" width="4.875" style="26" customWidth="1"/>
    <col min="12301" max="12301" width="10.5" style="26" customWidth="1"/>
    <col min="12302" max="12302" width="6.875" style="26" customWidth="1"/>
    <col min="12303" max="12543" width="8.375" style="26"/>
    <col min="12544" max="12545" width="0" style="26" hidden="1" customWidth="1"/>
    <col min="12546" max="12546" width="6.75" style="26" customWidth="1"/>
    <col min="12547" max="12547" width="4.875" style="26" customWidth="1"/>
    <col min="12548" max="12548" width="30" style="26" customWidth="1"/>
    <col min="12549" max="12549" width="14.125" style="26" customWidth="1"/>
    <col min="12550" max="12550" width="10.5" style="26" customWidth="1"/>
    <col min="12551" max="12551" width="15.25" style="26" customWidth="1"/>
    <col min="12552" max="12552" width="11.125" style="26" customWidth="1"/>
    <col min="12553" max="12553" width="10.75" style="26" customWidth="1"/>
    <col min="12554" max="12554" width="11.25" style="26" customWidth="1"/>
    <col min="12555" max="12555" width="5" style="26" customWidth="1"/>
    <col min="12556" max="12556" width="4.875" style="26" customWidth="1"/>
    <col min="12557" max="12557" width="10.5" style="26" customWidth="1"/>
    <col min="12558" max="12558" width="6.875" style="26" customWidth="1"/>
    <col min="12559" max="12799" width="8.375" style="26"/>
    <col min="12800" max="12801" width="0" style="26" hidden="1" customWidth="1"/>
    <col min="12802" max="12802" width="6.75" style="26" customWidth="1"/>
    <col min="12803" max="12803" width="4.875" style="26" customWidth="1"/>
    <col min="12804" max="12804" width="30" style="26" customWidth="1"/>
    <col min="12805" max="12805" width="14.125" style="26" customWidth="1"/>
    <col min="12806" max="12806" width="10.5" style="26" customWidth="1"/>
    <col min="12807" max="12807" width="15.25" style="26" customWidth="1"/>
    <col min="12808" max="12808" width="11.125" style="26" customWidth="1"/>
    <col min="12809" max="12809" width="10.75" style="26" customWidth="1"/>
    <col min="12810" max="12810" width="11.25" style="26" customWidth="1"/>
    <col min="12811" max="12811" width="5" style="26" customWidth="1"/>
    <col min="12812" max="12812" width="4.875" style="26" customWidth="1"/>
    <col min="12813" max="12813" width="10.5" style="26" customWidth="1"/>
    <col min="12814" max="12814" width="6.875" style="26" customWidth="1"/>
    <col min="12815" max="13055" width="8.375" style="26"/>
    <col min="13056" max="13057" width="0" style="26" hidden="1" customWidth="1"/>
    <col min="13058" max="13058" width="6.75" style="26" customWidth="1"/>
    <col min="13059" max="13059" width="4.875" style="26" customWidth="1"/>
    <col min="13060" max="13060" width="30" style="26" customWidth="1"/>
    <col min="13061" max="13061" width="14.125" style="26" customWidth="1"/>
    <col min="13062" max="13062" width="10.5" style="26" customWidth="1"/>
    <col min="13063" max="13063" width="15.25" style="26" customWidth="1"/>
    <col min="13064" max="13064" width="11.125" style="26" customWidth="1"/>
    <col min="13065" max="13065" width="10.75" style="26" customWidth="1"/>
    <col min="13066" max="13066" width="11.25" style="26" customWidth="1"/>
    <col min="13067" max="13067" width="5" style="26" customWidth="1"/>
    <col min="13068" max="13068" width="4.875" style="26" customWidth="1"/>
    <col min="13069" max="13069" width="10.5" style="26" customWidth="1"/>
    <col min="13070" max="13070" width="6.875" style="26" customWidth="1"/>
    <col min="13071" max="13311" width="8.375" style="26"/>
    <col min="13312" max="13313" width="0" style="26" hidden="1" customWidth="1"/>
    <col min="13314" max="13314" width="6.75" style="26" customWidth="1"/>
    <col min="13315" max="13315" width="4.875" style="26" customWidth="1"/>
    <col min="13316" max="13316" width="30" style="26" customWidth="1"/>
    <col min="13317" max="13317" width="14.125" style="26" customWidth="1"/>
    <col min="13318" max="13318" width="10.5" style="26" customWidth="1"/>
    <col min="13319" max="13319" width="15.25" style="26" customWidth="1"/>
    <col min="13320" max="13320" width="11.125" style="26" customWidth="1"/>
    <col min="13321" max="13321" width="10.75" style="26" customWidth="1"/>
    <col min="13322" max="13322" width="11.25" style="26" customWidth="1"/>
    <col min="13323" max="13323" width="5" style="26" customWidth="1"/>
    <col min="13324" max="13324" width="4.875" style="26" customWidth="1"/>
    <col min="13325" max="13325" width="10.5" style="26" customWidth="1"/>
    <col min="13326" max="13326" width="6.875" style="26" customWidth="1"/>
    <col min="13327" max="13567" width="8.375" style="26"/>
    <col min="13568" max="13569" width="0" style="26" hidden="1" customWidth="1"/>
    <col min="13570" max="13570" width="6.75" style="26" customWidth="1"/>
    <col min="13571" max="13571" width="4.875" style="26" customWidth="1"/>
    <col min="13572" max="13572" width="30" style="26" customWidth="1"/>
    <col min="13573" max="13573" width="14.125" style="26" customWidth="1"/>
    <col min="13574" max="13574" width="10.5" style="26" customWidth="1"/>
    <col min="13575" max="13575" width="15.25" style="26" customWidth="1"/>
    <col min="13576" max="13576" width="11.125" style="26" customWidth="1"/>
    <col min="13577" max="13577" width="10.75" style="26" customWidth="1"/>
    <col min="13578" max="13578" width="11.25" style="26" customWidth="1"/>
    <col min="13579" max="13579" width="5" style="26" customWidth="1"/>
    <col min="13580" max="13580" width="4.875" style="26" customWidth="1"/>
    <col min="13581" max="13581" width="10.5" style="26" customWidth="1"/>
    <col min="13582" max="13582" width="6.875" style="26" customWidth="1"/>
    <col min="13583" max="13823" width="8.375" style="26"/>
    <col min="13824" max="13825" width="0" style="26" hidden="1" customWidth="1"/>
    <col min="13826" max="13826" width="6.75" style="26" customWidth="1"/>
    <col min="13827" max="13827" width="4.875" style="26" customWidth="1"/>
    <col min="13828" max="13828" width="30" style="26" customWidth="1"/>
    <col min="13829" max="13829" width="14.125" style="26" customWidth="1"/>
    <col min="13830" max="13830" width="10.5" style="26" customWidth="1"/>
    <col min="13831" max="13831" width="15.25" style="26" customWidth="1"/>
    <col min="13832" max="13832" width="11.125" style="26" customWidth="1"/>
    <col min="13833" max="13833" width="10.75" style="26" customWidth="1"/>
    <col min="13834" max="13834" width="11.25" style="26" customWidth="1"/>
    <col min="13835" max="13835" width="5" style="26" customWidth="1"/>
    <col min="13836" max="13836" width="4.875" style="26" customWidth="1"/>
    <col min="13837" max="13837" width="10.5" style="26" customWidth="1"/>
    <col min="13838" max="13838" width="6.875" style="26" customWidth="1"/>
    <col min="13839" max="14079" width="8.375" style="26"/>
    <col min="14080" max="14081" width="0" style="26" hidden="1" customWidth="1"/>
    <col min="14082" max="14082" width="6.75" style="26" customWidth="1"/>
    <col min="14083" max="14083" width="4.875" style="26" customWidth="1"/>
    <col min="14084" max="14084" width="30" style="26" customWidth="1"/>
    <col min="14085" max="14085" width="14.125" style="26" customWidth="1"/>
    <col min="14086" max="14086" width="10.5" style="26" customWidth="1"/>
    <col min="14087" max="14087" width="15.25" style="26" customWidth="1"/>
    <col min="14088" max="14088" width="11.125" style="26" customWidth="1"/>
    <col min="14089" max="14089" width="10.75" style="26" customWidth="1"/>
    <col min="14090" max="14090" width="11.25" style="26" customWidth="1"/>
    <col min="14091" max="14091" width="5" style="26" customWidth="1"/>
    <col min="14092" max="14092" width="4.875" style="26" customWidth="1"/>
    <col min="14093" max="14093" width="10.5" style="26" customWidth="1"/>
    <col min="14094" max="14094" width="6.875" style="26" customWidth="1"/>
    <col min="14095" max="14335" width="8.375" style="26"/>
    <col min="14336" max="14337" width="0" style="26" hidden="1" customWidth="1"/>
    <col min="14338" max="14338" width="6.75" style="26" customWidth="1"/>
    <col min="14339" max="14339" width="4.875" style="26" customWidth="1"/>
    <col min="14340" max="14340" width="30" style="26" customWidth="1"/>
    <col min="14341" max="14341" width="14.125" style="26" customWidth="1"/>
    <col min="14342" max="14342" width="10.5" style="26" customWidth="1"/>
    <col min="14343" max="14343" width="15.25" style="26" customWidth="1"/>
    <col min="14344" max="14344" width="11.125" style="26" customWidth="1"/>
    <col min="14345" max="14345" width="10.75" style="26" customWidth="1"/>
    <col min="14346" max="14346" width="11.25" style="26" customWidth="1"/>
    <col min="14347" max="14347" width="5" style="26" customWidth="1"/>
    <col min="14348" max="14348" width="4.875" style="26" customWidth="1"/>
    <col min="14349" max="14349" width="10.5" style="26" customWidth="1"/>
    <col min="14350" max="14350" width="6.875" style="26" customWidth="1"/>
    <col min="14351" max="14591" width="8.375" style="26"/>
    <col min="14592" max="14593" width="0" style="26" hidden="1" customWidth="1"/>
    <col min="14594" max="14594" width="6.75" style="26" customWidth="1"/>
    <col min="14595" max="14595" width="4.875" style="26" customWidth="1"/>
    <col min="14596" max="14596" width="30" style="26" customWidth="1"/>
    <col min="14597" max="14597" width="14.125" style="26" customWidth="1"/>
    <col min="14598" max="14598" width="10.5" style="26" customWidth="1"/>
    <col min="14599" max="14599" width="15.25" style="26" customWidth="1"/>
    <col min="14600" max="14600" width="11.125" style="26" customWidth="1"/>
    <col min="14601" max="14601" width="10.75" style="26" customWidth="1"/>
    <col min="14602" max="14602" width="11.25" style="26" customWidth="1"/>
    <col min="14603" max="14603" width="5" style="26" customWidth="1"/>
    <col min="14604" max="14604" width="4.875" style="26" customWidth="1"/>
    <col min="14605" max="14605" width="10.5" style="26" customWidth="1"/>
    <col min="14606" max="14606" width="6.875" style="26" customWidth="1"/>
    <col min="14607" max="14847" width="8.375" style="26"/>
    <col min="14848" max="14849" width="0" style="26" hidden="1" customWidth="1"/>
    <col min="14850" max="14850" width="6.75" style="26" customWidth="1"/>
    <col min="14851" max="14851" width="4.875" style="26" customWidth="1"/>
    <col min="14852" max="14852" width="30" style="26" customWidth="1"/>
    <col min="14853" max="14853" width="14.125" style="26" customWidth="1"/>
    <col min="14854" max="14854" width="10.5" style="26" customWidth="1"/>
    <col min="14855" max="14855" width="15.25" style="26" customWidth="1"/>
    <col min="14856" max="14856" width="11.125" style="26" customWidth="1"/>
    <col min="14857" max="14857" width="10.75" style="26" customWidth="1"/>
    <col min="14858" max="14858" width="11.25" style="26" customWidth="1"/>
    <col min="14859" max="14859" width="5" style="26" customWidth="1"/>
    <col min="14860" max="14860" width="4.875" style="26" customWidth="1"/>
    <col min="14861" max="14861" width="10.5" style="26" customWidth="1"/>
    <col min="14862" max="14862" width="6.875" style="26" customWidth="1"/>
    <col min="14863" max="15103" width="8.375" style="26"/>
    <col min="15104" max="15105" width="0" style="26" hidden="1" customWidth="1"/>
    <col min="15106" max="15106" width="6.75" style="26" customWidth="1"/>
    <col min="15107" max="15107" width="4.875" style="26" customWidth="1"/>
    <col min="15108" max="15108" width="30" style="26" customWidth="1"/>
    <col min="15109" max="15109" width="14.125" style="26" customWidth="1"/>
    <col min="15110" max="15110" width="10.5" style="26" customWidth="1"/>
    <col min="15111" max="15111" width="15.25" style="26" customWidth="1"/>
    <col min="15112" max="15112" width="11.125" style="26" customWidth="1"/>
    <col min="15113" max="15113" width="10.75" style="26" customWidth="1"/>
    <col min="15114" max="15114" width="11.25" style="26" customWidth="1"/>
    <col min="15115" max="15115" width="5" style="26" customWidth="1"/>
    <col min="15116" max="15116" width="4.875" style="26" customWidth="1"/>
    <col min="15117" max="15117" width="10.5" style="26" customWidth="1"/>
    <col min="15118" max="15118" width="6.875" style="26" customWidth="1"/>
    <col min="15119" max="15359" width="8.375" style="26"/>
    <col min="15360" max="15361" width="0" style="26" hidden="1" customWidth="1"/>
    <col min="15362" max="15362" width="6.75" style="26" customWidth="1"/>
    <col min="15363" max="15363" width="4.875" style="26" customWidth="1"/>
    <col min="15364" max="15364" width="30" style="26" customWidth="1"/>
    <col min="15365" max="15365" width="14.125" style="26" customWidth="1"/>
    <col min="15366" max="15366" width="10.5" style="26" customWidth="1"/>
    <col min="15367" max="15367" width="15.25" style="26" customWidth="1"/>
    <col min="15368" max="15368" width="11.125" style="26" customWidth="1"/>
    <col min="15369" max="15369" width="10.75" style="26" customWidth="1"/>
    <col min="15370" max="15370" width="11.25" style="26" customWidth="1"/>
    <col min="15371" max="15371" width="5" style="26" customWidth="1"/>
    <col min="15372" max="15372" width="4.875" style="26" customWidth="1"/>
    <col min="15373" max="15373" width="10.5" style="26" customWidth="1"/>
    <col min="15374" max="15374" width="6.875" style="26" customWidth="1"/>
    <col min="15375" max="15615" width="8.375" style="26"/>
    <col min="15616" max="15617" width="0" style="26" hidden="1" customWidth="1"/>
    <col min="15618" max="15618" width="6.75" style="26" customWidth="1"/>
    <col min="15619" max="15619" width="4.875" style="26" customWidth="1"/>
    <col min="15620" max="15620" width="30" style="26" customWidth="1"/>
    <col min="15621" max="15621" width="14.125" style="26" customWidth="1"/>
    <col min="15622" max="15622" width="10.5" style="26" customWidth="1"/>
    <col min="15623" max="15623" width="15.25" style="26" customWidth="1"/>
    <col min="15624" max="15624" width="11.125" style="26" customWidth="1"/>
    <col min="15625" max="15625" width="10.75" style="26" customWidth="1"/>
    <col min="15626" max="15626" width="11.25" style="26" customWidth="1"/>
    <col min="15627" max="15627" width="5" style="26" customWidth="1"/>
    <col min="15628" max="15628" width="4.875" style="26" customWidth="1"/>
    <col min="15629" max="15629" width="10.5" style="26" customWidth="1"/>
    <col min="15630" max="15630" width="6.875" style="26" customWidth="1"/>
    <col min="15631" max="15871" width="8.375" style="26"/>
    <col min="15872" max="15873" width="0" style="26" hidden="1" customWidth="1"/>
    <col min="15874" max="15874" width="6.75" style="26" customWidth="1"/>
    <col min="15875" max="15875" width="4.875" style="26" customWidth="1"/>
    <col min="15876" max="15876" width="30" style="26" customWidth="1"/>
    <col min="15877" max="15877" width="14.125" style="26" customWidth="1"/>
    <col min="15878" max="15878" width="10.5" style="26" customWidth="1"/>
    <col min="15879" max="15879" width="15.25" style="26" customWidth="1"/>
    <col min="15880" max="15880" width="11.125" style="26" customWidth="1"/>
    <col min="15881" max="15881" width="10.75" style="26" customWidth="1"/>
    <col min="15882" max="15882" width="11.25" style="26" customWidth="1"/>
    <col min="15883" max="15883" width="5" style="26" customWidth="1"/>
    <col min="15884" max="15884" width="4.875" style="26" customWidth="1"/>
    <col min="15885" max="15885" width="10.5" style="26" customWidth="1"/>
    <col min="15886" max="15886" width="6.875" style="26" customWidth="1"/>
    <col min="15887" max="16127" width="8.375" style="26"/>
    <col min="16128" max="16129" width="0" style="26" hidden="1" customWidth="1"/>
    <col min="16130" max="16130" width="6.75" style="26" customWidth="1"/>
    <col min="16131" max="16131" width="4.875" style="26" customWidth="1"/>
    <col min="16132" max="16132" width="30" style="26" customWidth="1"/>
    <col min="16133" max="16133" width="14.125" style="26" customWidth="1"/>
    <col min="16134" max="16134" width="10.5" style="26" customWidth="1"/>
    <col min="16135" max="16135" width="15.25" style="26" customWidth="1"/>
    <col min="16136" max="16136" width="11.125" style="26" customWidth="1"/>
    <col min="16137" max="16137" width="10.75" style="26" customWidth="1"/>
    <col min="16138" max="16138" width="11.25" style="26" customWidth="1"/>
    <col min="16139" max="16139" width="5" style="26" customWidth="1"/>
    <col min="16140" max="16140" width="4.875" style="26" customWidth="1"/>
    <col min="16141" max="16141" width="10.5" style="26" customWidth="1"/>
    <col min="16142" max="16142" width="6.875" style="26" customWidth="1"/>
    <col min="16143" max="16384" width="8.375" style="26"/>
  </cols>
  <sheetData>
    <row r="1" spans="1:14" ht="19.5" customHeight="1" x14ac:dyDescent="0.2">
      <c r="F1" s="30"/>
      <c r="G1" s="30"/>
      <c r="H1" s="30"/>
      <c r="I1" s="30"/>
      <c r="J1" s="30" t="s">
        <v>46</v>
      </c>
      <c r="K1" s="30"/>
      <c r="L1" s="30"/>
      <c r="M1" s="30"/>
      <c r="N1" s="30"/>
    </row>
    <row r="2" spans="1:14" x14ac:dyDescent="0.2">
      <c r="A2" s="59" t="s">
        <v>47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</row>
    <row r="3" spans="1:14" ht="20.45" customHeight="1" x14ac:dyDescent="0.2">
      <c r="A3" s="59" t="s">
        <v>527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</row>
    <row r="4" spans="1:14" ht="18.600000000000001" customHeight="1" x14ac:dyDescent="0.2">
      <c r="C4" s="30" t="s">
        <v>531</v>
      </c>
      <c r="F4" s="31"/>
      <c r="G4" s="31"/>
      <c r="H4" s="31"/>
      <c r="I4" s="31"/>
      <c r="J4" s="31"/>
    </row>
    <row r="5" spans="1:14" s="30" customFormat="1" ht="22.5" customHeight="1" x14ac:dyDescent="0.25">
      <c r="C5" s="30" t="s">
        <v>48</v>
      </c>
      <c r="F5" s="31"/>
      <c r="G5" s="31"/>
      <c r="H5" s="31"/>
      <c r="I5" s="31"/>
      <c r="J5" s="32" t="s">
        <v>1</v>
      </c>
      <c r="K5" s="33"/>
    </row>
    <row r="6" spans="1:14" s="34" customFormat="1" ht="14.25" customHeight="1" x14ac:dyDescent="0.2">
      <c r="A6" s="58" t="s">
        <v>49</v>
      </c>
      <c r="B6" s="58" t="s">
        <v>50</v>
      </c>
      <c r="C6" s="55" t="s">
        <v>51</v>
      </c>
      <c r="D6" s="55" t="s">
        <v>52</v>
      </c>
      <c r="E6" s="55" t="s">
        <v>53</v>
      </c>
      <c r="F6" s="55" t="s">
        <v>54</v>
      </c>
      <c r="G6" s="60" t="s">
        <v>55</v>
      </c>
      <c r="H6" s="61"/>
      <c r="I6" s="61"/>
      <c r="J6" s="61"/>
      <c r="K6" s="61"/>
      <c r="L6" s="62"/>
      <c r="M6" s="55" t="s">
        <v>529</v>
      </c>
      <c r="N6" s="55" t="s">
        <v>530</v>
      </c>
    </row>
    <row r="7" spans="1:14" ht="21" customHeight="1" x14ac:dyDescent="0.2">
      <c r="A7" s="58"/>
      <c r="B7" s="58"/>
      <c r="C7" s="56"/>
      <c r="D7" s="56"/>
      <c r="E7" s="56"/>
      <c r="F7" s="56"/>
      <c r="G7" s="58" t="s">
        <v>56</v>
      </c>
      <c r="H7" s="58"/>
      <c r="I7" s="58"/>
      <c r="J7" s="58"/>
      <c r="K7" s="55" t="s">
        <v>57</v>
      </c>
      <c r="L7" s="55" t="s">
        <v>58</v>
      </c>
      <c r="M7" s="56"/>
      <c r="N7" s="56"/>
    </row>
    <row r="8" spans="1:14" ht="17.25" customHeight="1" x14ac:dyDescent="0.2">
      <c r="A8" s="58"/>
      <c r="B8" s="58"/>
      <c r="C8" s="56"/>
      <c r="D8" s="56"/>
      <c r="E8" s="56"/>
      <c r="F8" s="56"/>
      <c r="G8" s="55" t="s">
        <v>54</v>
      </c>
      <c r="H8" s="58" t="s">
        <v>534</v>
      </c>
      <c r="I8" s="58" t="s">
        <v>532</v>
      </c>
      <c r="J8" s="58" t="s">
        <v>533</v>
      </c>
      <c r="K8" s="56"/>
      <c r="L8" s="56"/>
      <c r="M8" s="56"/>
      <c r="N8" s="56"/>
    </row>
    <row r="9" spans="1:14" ht="25.15" customHeight="1" x14ac:dyDescent="0.2">
      <c r="A9" s="35"/>
      <c r="B9" s="35"/>
      <c r="C9" s="57"/>
      <c r="D9" s="57"/>
      <c r="E9" s="57"/>
      <c r="F9" s="57"/>
      <c r="G9" s="57"/>
      <c r="H9" s="58"/>
      <c r="I9" s="58"/>
      <c r="J9" s="58"/>
      <c r="K9" s="57"/>
      <c r="L9" s="57"/>
      <c r="M9" s="57"/>
      <c r="N9" s="57"/>
    </row>
    <row r="10" spans="1:14" s="30" customFormat="1" ht="23.1" customHeight="1" x14ac:dyDescent="0.2">
      <c r="A10" s="35" t="s">
        <v>7</v>
      </c>
      <c r="B10" s="35" t="s">
        <v>8</v>
      </c>
      <c r="C10" s="35" t="s">
        <v>7</v>
      </c>
      <c r="D10" s="35" t="s">
        <v>8</v>
      </c>
      <c r="E10" s="36" t="s">
        <v>59</v>
      </c>
      <c r="F10" s="35">
        <v>1</v>
      </c>
      <c r="G10" s="35">
        <v>2</v>
      </c>
      <c r="H10" s="35">
        <v>3</v>
      </c>
      <c r="I10" s="35">
        <v>4</v>
      </c>
      <c r="J10" s="35">
        <v>5</v>
      </c>
      <c r="K10" s="35">
        <v>9</v>
      </c>
      <c r="L10" s="35">
        <v>10</v>
      </c>
      <c r="M10" s="35">
        <v>11</v>
      </c>
      <c r="N10" s="35">
        <v>12</v>
      </c>
    </row>
    <row r="11" spans="1:14" s="30" customFormat="1" ht="23.1" customHeight="1" x14ac:dyDescent="0.25">
      <c r="A11" s="37"/>
      <c r="B11" s="37"/>
      <c r="C11" s="37"/>
      <c r="D11" s="37"/>
      <c r="E11" s="38" t="s">
        <v>60</v>
      </c>
      <c r="F11" s="39">
        <f t="shared" ref="F11:F74" si="0">G11+K11+L11+M11+N11</f>
        <v>13356672814</v>
      </c>
      <c r="G11" s="39">
        <f t="shared" ref="G11:G74" si="1">SUM(H11:J11)</f>
        <v>13356672814</v>
      </c>
      <c r="H11" s="40">
        <f t="shared" ref="H11:N11" si="2">H12+H70+H267+H192</f>
        <v>1630567052</v>
      </c>
      <c r="I11" s="40">
        <f t="shared" ref="I11" si="3">I12+I70+I267+I192</f>
        <v>11688015242</v>
      </c>
      <c r="J11" s="40">
        <f t="shared" ref="J11" si="4">J12+J70+J267+J192</f>
        <v>38090520</v>
      </c>
      <c r="K11" s="39">
        <f t="shared" si="2"/>
        <v>0</v>
      </c>
      <c r="L11" s="39">
        <f t="shared" si="2"/>
        <v>0</v>
      </c>
      <c r="M11" s="39">
        <f t="shared" si="2"/>
        <v>0</v>
      </c>
      <c r="N11" s="39">
        <f t="shared" si="2"/>
        <v>0</v>
      </c>
    </row>
    <row r="12" spans="1:14" s="45" customFormat="1" ht="23.1" customHeight="1" x14ac:dyDescent="0.25">
      <c r="A12" s="41"/>
      <c r="B12" s="42"/>
      <c r="C12" s="42" t="s">
        <v>61</v>
      </c>
      <c r="D12" s="43"/>
      <c r="E12" s="44" t="s">
        <v>62</v>
      </c>
      <c r="F12" s="39">
        <f t="shared" si="0"/>
        <v>1446540419</v>
      </c>
      <c r="G12" s="39">
        <f t="shared" si="1"/>
        <v>1446540419</v>
      </c>
      <c r="H12" s="40">
        <f>H13+H17+H20+H37+H45+H49+H55+H61+H64</f>
        <v>1408449899</v>
      </c>
      <c r="I12" s="40">
        <f t="shared" ref="I12" si="5">I13+I17+I20+I37+I45+I49+I55+I61+I64</f>
        <v>0</v>
      </c>
      <c r="J12" s="40">
        <f t="shared" ref="J12" si="6">J13+J17+J20+J37+J45+J49+J55+J61+J64</f>
        <v>38090520</v>
      </c>
      <c r="K12" s="40">
        <f t="shared" ref="K12:N12" si="7">K13+K17+K20+K37+K45+K49+K55+K61+K64</f>
        <v>0</v>
      </c>
      <c r="L12" s="40">
        <f t="shared" si="7"/>
        <v>0</v>
      </c>
      <c r="M12" s="40">
        <f t="shared" si="7"/>
        <v>0</v>
      </c>
      <c r="N12" s="40">
        <f t="shared" si="7"/>
        <v>0</v>
      </c>
    </row>
    <row r="13" spans="1:14" s="30" customFormat="1" ht="23.1" customHeight="1" x14ac:dyDescent="0.2">
      <c r="A13" s="37"/>
      <c r="B13" s="46"/>
      <c r="C13" s="35">
        <v>6000</v>
      </c>
      <c r="D13" s="35"/>
      <c r="E13" s="46" t="s">
        <v>63</v>
      </c>
      <c r="F13" s="39">
        <f t="shared" si="0"/>
        <v>739270229</v>
      </c>
      <c r="G13" s="39">
        <f t="shared" si="1"/>
        <v>739270229</v>
      </c>
      <c r="H13" s="47">
        <f>SUM(H14:H16)</f>
        <v>739270229</v>
      </c>
      <c r="I13" s="47">
        <f t="shared" ref="I13" si="8">SUM(I14:I16)</f>
        <v>0</v>
      </c>
      <c r="J13" s="47"/>
      <c r="K13" s="47">
        <f t="shared" ref="K13:N13" si="9">SUM(K14:K16)</f>
        <v>0</v>
      </c>
      <c r="L13" s="47">
        <f t="shared" si="9"/>
        <v>0</v>
      </c>
      <c r="M13" s="47">
        <f t="shared" si="9"/>
        <v>0</v>
      </c>
      <c r="N13" s="47">
        <f t="shared" si="9"/>
        <v>0</v>
      </c>
    </row>
    <row r="14" spans="1:14" ht="23.1" customHeight="1" x14ac:dyDescent="0.2">
      <c r="A14" s="48"/>
      <c r="B14" s="49"/>
      <c r="C14" s="50"/>
      <c r="D14" s="50">
        <v>6001</v>
      </c>
      <c r="E14" s="49" t="s">
        <v>64</v>
      </c>
      <c r="F14" s="39">
        <f t="shared" si="0"/>
        <v>739270229</v>
      </c>
      <c r="G14" s="39">
        <f t="shared" si="1"/>
        <v>739270229</v>
      </c>
      <c r="H14" s="51">
        <v>739270229</v>
      </c>
      <c r="I14" s="51"/>
      <c r="J14" s="51"/>
      <c r="K14" s="51"/>
      <c r="L14" s="51"/>
      <c r="M14" s="51"/>
      <c r="N14" s="51"/>
    </row>
    <row r="15" spans="1:14" ht="23.1" customHeight="1" x14ac:dyDescent="0.2">
      <c r="A15" s="48"/>
      <c r="B15" s="49"/>
      <c r="C15" s="50"/>
      <c r="D15" s="50">
        <v>6003</v>
      </c>
      <c r="E15" s="49" t="s">
        <v>65</v>
      </c>
      <c r="F15" s="39">
        <f t="shared" si="0"/>
        <v>0</v>
      </c>
      <c r="G15" s="39">
        <f t="shared" si="1"/>
        <v>0</v>
      </c>
      <c r="H15" s="51"/>
      <c r="I15" s="51"/>
      <c r="J15" s="51"/>
      <c r="K15" s="51"/>
      <c r="L15" s="51"/>
      <c r="M15" s="51"/>
      <c r="N15" s="51"/>
    </row>
    <row r="16" spans="1:14" ht="23.1" customHeight="1" x14ac:dyDescent="0.2">
      <c r="A16" s="48"/>
      <c r="B16" s="49"/>
      <c r="C16" s="50"/>
      <c r="D16" s="50">
        <v>6049</v>
      </c>
      <c r="E16" s="49" t="s">
        <v>66</v>
      </c>
      <c r="F16" s="39">
        <f t="shared" si="0"/>
        <v>0</v>
      </c>
      <c r="G16" s="39">
        <f t="shared" si="1"/>
        <v>0</v>
      </c>
      <c r="H16" s="51"/>
      <c r="I16" s="51"/>
      <c r="J16" s="51"/>
      <c r="K16" s="51"/>
      <c r="L16" s="51"/>
      <c r="M16" s="51"/>
      <c r="N16" s="51"/>
    </row>
    <row r="17" spans="1:14" ht="23.1" customHeight="1" x14ac:dyDescent="0.2">
      <c r="A17" s="37"/>
      <c r="B17" s="46"/>
      <c r="C17" s="35">
        <v>6050</v>
      </c>
      <c r="D17" s="35"/>
      <c r="E17" s="46" t="s">
        <v>67</v>
      </c>
      <c r="F17" s="39">
        <f t="shared" si="0"/>
        <v>0</v>
      </c>
      <c r="G17" s="39">
        <f t="shared" si="1"/>
        <v>0</v>
      </c>
      <c r="H17" s="47">
        <f t="shared" ref="H17:N17" si="10">SUM(H18:H19)</f>
        <v>0</v>
      </c>
      <c r="I17" s="47">
        <f t="shared" ref="I17" si="11">SUM(I18:I19)</f>
        <v>0</v>
      </c>
      <c r="J17" s="47"/>
      <c r="K17" s="47">
        <f t="shared" si="10"/>
        <v>0</v>
      </c>
      <c r="L17" s="47">
        <f t="shared" si="10"/>
        <v>0</v>
      </c>
      <c r="M17" s="47">
        <f t="shared" si="10"/>
        <v>0</v>
      </c>
      <c r="N17" s="47">
        <f t="shared" si="10"/>
        <v>0</v>
      </c>
    </row>
    <row r="18" spans="1:14" ht="23.1" customHeight="1" x14ac:dyDescent="0.2">
      <c r="A18" s="48"/>
      <c r="B18" s="49"/>
      <c r="C18" s="50"/>
      <c r="D18" s="50">
        <v>6051</v>
      </c>
      <c r="E18" s="49" t="s">
        <v>67</v>
      </c>
      <c r="F18" s="39">
        <f t="shared" si="0"/>
        <v>0</v>
      </c>
      <c r="G18" s="52">
        <f t="shared" si="1"/>
        <v>0</v>
      </c>
      <c r="H18" s="51"/>
      <c r="I18" s="51"/>
      <c r="J18" s="51"/>
      <c r="K18" s="51"/>
      <c r="L18" s="51"/>
      <c r="M18" s="51"/>
      <c r="N18" s="51"/>
    </row>
    <row r="19" spans="1:14" ht="23.1" customHeight="1" x14ac:dyDescent="0.2">
      <c r="A19" s="48"/>
      <c r="B19" s="49"/>
      <c r="C19" s="50"/>
      <c r="D19" s="50">
        <v>6099</v>
      </c>
      <c r="E19" s="49" t="s">
        <v>68</v>
      </c>
      <c r="F19" s="39">
        <f t="shared" si="0"/>
        <v>0</v>
      </c>
      <c r="G19" s="39">
        <f t="shared" si="1"/>
        <v>0</v>
      </c>
      <c r="H19" s="51"/>
      <c r="I19" s="51"/>
      <c r="J19" s="51"/>
      <c r="K19" s="51"/>
      <c r="L19" s="51"/>
      <c r="M19" s="51"/>
      <c r="N19" s="51"/>
    </row>
    <row r="20" spans="1:14" s="30" customFormat="1" ht="23.1" customHeight="1" x14ac:dyDescent="0.2">
      <c r="A20" s="48"/>
      <c r="B20" s="46"/>
      <c r="C20" s="35">
        <v>6100</v>
      </c>
      <c r="D20" s="35"/>
      <c r="E20" s="46" t="s">
        <v>69</v>
      </c>
      <c r="F20" s="39">
        <f t="shared" si="0"/>
        <v>478201902</v>
      </c>
      <c r="G20" s="39">
        <f t="shared" si="1"/>
        <v>478201902</v>
      </c>
      <c r="H20" s="47">
        <f>SUM(H21:H36)</f>
        <v>478201902</v>
      </c>
      <c r="I20" s="47">
        <f t="shared" ref="I20" si="12">SUM(I21:I36)</f>
        <v>0</v>
      </c>
      <c r="J20" s="47"/>
      <c r="K20" s="47">
        <f t="shared" ref="K20:N20" si="13">SUM(K21:K36)</f>
        <v>0</v>
      </c>
      <c r="L20" s="47">
        <f t="shared" si="13"/>
        <v>0</v>
      </c>
      <c r="M20" s="47">
        <f t="shared" si="13"/>
        <v>0</v>
      </c>
      <c r="N20" s="47">
        <f t="shared" si="13"/>
        <v>0</v>
      </c>
    </row>
    <row r="21" spans="1:14" ht="23.1" customHeight="1" x14ac:dyDescent="0.2">
      <c r="A21" s="37"/>
      <c r="B21" s="49"/>
      <c r="C21" s="50"/>
      <c r="D21" s="50">
        <v>6101</v>
      </c>
      <c r="E21" s="49" t="s">
        <v>70</v>
      </c>
      <c r="F21" s="39">
        <f t="shared" si="0"/>
        <v>9216000</v>
      </c>
      <c r="G21" s="39">
        <f t="shared" si="1"/>
        <v>9216000</v>
      </c>
      <c r="H21" s="51">
        <v>9216000</v>
      </c>
      <c r="I21" s="51"/>
      <c r="J21" s="51"/>
      <c r="K21" s="51"/>
      <c r="L21" s="51"/>
      <c r="M21" s="51"/>
      <c r="N21" s="51"/>
    </row>
    <row r="22" spans="1:14" ht="23.1" customHeight="1" x14ac:dyDescent="0.2">
      <c r="A22" s="48"/>
      <c r="B22" s="49"/>
      <c r="C22" s="50"/>
      <c r="D22" s="50">
        <v>6102</v>
      </c>
      <c r="E22" s="49" t="s">
        <v>71</v>
      </c>
      <c r="F22" s="39">
        <f t="shared" si="0"/>
        <v>0</v>
      </c>
      <c r="G22" s="39">
        <f t="shared" si="1"/>
        <v>0</v>
      </c>
      <c r="H22" s="51"/>
      <c r="I22" s="51"/>
      <c r="J22" s="51"/>
      <c r="K22" s="51"/>
      <c r="L22" s="51"/>
      <c r="M22" s="51"/>
      <c r="N22" s="51"/>
    </row>
    <row r="23" spans="1:14" s="30" customFormat="1" ht="23.1" customHeight="1" x14ac:dyDescent="0.2">
      <c r="A23" s="48"/>
      <c r="B23" s="49"/>
      <c r="C23" s="50"/>
      <c r="D23" s="50">
        <v>6103</v>
      </c>
      <c r="E23" s="49" t="s">
        <v>72</v>
      </c>
      <c r="F23" s="39">
        <f t="shared" si="0"/>
        <v>0</v>
      </c>
      <c r="G23" s="39">
        <f t="shared" si="1"/>
        <v>0</v>
      </c>
      <c r="H23" s="51"/>
      <c r="I23" s="51"/>
      <c r="J23" s="51"/>
      <c r="K23" s="51"/>
      <c r="L23" s="51"/>
      <c r="M23" s="51"/>
      <c r="N23" s="51"/>
    </row>
    <row r="24" spans="1:14" ht="23.1" hidden="1" customHeight="1" x14ac:dyDescent="0.2">
      <c r="A24" s="37"/>
      <c r="B24" s="49"/>
      <c r="C24" s="50"/>
      <c r="D24" s="50">
        <v>6105</v>
      </c>
      <c r="E24" s="49" t="s">
        <v>73</v>
      </c>
      <c r="F24" s="39">
        <f t="shared" si="0"/>
        <v>0</v>
      </c>
      <c r="G24" s="39">
        <f t="shared" si="1"/>
        <v>0</v>
      </c>
      <c r="H24" s="51"/>
      <c r="I24" s="51"/>
      <c r="J24" s="51"/>
      <c r="K24" s="51"/>
      <c r="L24" s="51"/>
      <c r="M24" s="51"/>
      <c r="N24" s="51"/>
    </row>
    <row r="25" spans="1:14" ht="23.1" customHeight="1" x14ac:dyDescent="0.2">
      <c r="A25" s="48"/>
      <c r="B25" s="49"/>
      <c r="C25" s="50"/>
      <c r="D25" s="50">
        <v>6107</v>
      </c>
      <c r="E25" s="49" t="s">
        <v>74</v>
      </c>
      <c r="F25" s="39">
        <f t="shared" si="0"/>
        <v>73858253</v>
      </c>
      <c r="G25" s="39">
        <f t="shared" si="1"/>
        <v>73858253</v>
      </c>
      <c r="H25" s="51">
        <v>73858253</v>
      </c>
      <c r="I25" s="51"/>
      <c r="J25" s="51"/>
      <c r="K25" s="51"/>
      <c r="L25" s="51"/>
      <c r="M25" s="51"/>
      <c r="N25" s="51"/>
    </row>
    <row r="26" spans="1:14" ht="23.1" hidden="1" customHeight="1" x14ac:dyDescent="0.2">
      <c r="A26" s="37"/>
      <c r="B26" s="49"/>
      <c r="C26" s="50"/>
      <c r="D26" s="50">
        <v>6111</v>
      </c>
      <c r="E26" s="49" t="s">
        <v>75</v>
      </c>
      <c r="F26" s="39">
        <f t="shared" si="0"/>
        <v>0</v>
      </c>
      <c r="G26" s="39">
        <f t="shared" si="1"/>
        <v>0</v>
      </c>
      <c r="H26" s="51"/>
      <c r="I26" s="51"/>
      <c r="J26" s="51"/>
      <c r="K26" s="51"/>
      <c r="L26" s="51"/>
      <c r="M26" s="51"/>
      <c r="N26" s="51"/>
    </row>
    <row r="27" spans="1:14" s="30" customFormat="1" ht="23.1" customHeight="1" x14ac:dyDescent="0.2">
      <c r="A27" s="48"/>
      <c r="B27" s="49"/>
      <c r="C27" s="50"/>
      <c r="D27" s="50">
        <v>6112</v>
      </c>
      <c r="E27" s="49" t="s">
        <v>76</v>
      </c>
      <c r="F27" s="39">
        <f t="shared" si="0"/>
        <v>384706441</v>
      </c>
      <c r="G27" s="39">
        <f t="shared" si="1"/>
        <v>384706441</v>
      </c>
      <c r="H27" s="51">
        <v>384706441</v>
      </c>
      <c r="I27" s="51"/>
      <c r="J27" s="51"/>
      <c r="K27" s="51"/>
      <c r="L27" s="51"/>
      <c r="M27" s="51"/>
      <c r="N27" s="51"/>
    </row>
    <row r="28" spans="1:14" ht="23.1" customHeight="1" x14ac:dyDescent="0.2">
      <c r="A28" s="37"/>
      <c r="B28" s="49"/>
      <c r="C28" s="50"/>
      <c r="D28" s="50">
        <v>6113</v>
      </c>
      <c r="E28" s="49" t="s">
        <v>77</v>
      </c>
      <c r="F28" s="39">
        <f t="shared" si="0"/>
        <v>0</v>
      </c>
      <c r="G28" s="39">
        <f t="shared" si="1"/>
        <v>0</v>
      </c>
      <c r="H28" s="51"/>
      <c r="I28" s="51"/>
      <c r="J28" s="51"/>
      <c r="K28" s="51"/>
      <c r="L28" s="51"/>
      <c r="M28" s="51"/>
      <c r="N28" s="51"/>
    </row>
    <row r="29" spans="1:14" ht="23.1" customHeight="1" x14ac:dyDescent="0.2">
      <c r="A29" s="48"/>
      <c r="B29" s="49"/>
      <c r="C29" s="50"/>
      <c r="D29" s="50">
        <v>6114</v>
      </c>
      <c r="E29" s="49" t="s">
        <v>78</v>
      </c>
      <c r="F29" s="39">
        <f t="shared" si="0"/>
        <v>0</v>
      </c>
      <c r="G29" s="39">
        <f t="shared" si="1"/>
        <v>0</v>
      </c>
      <c r="H29" s="51"/>
      <c r="I29" s="51"/>
      <c r="J29" s="51"/>
      <c r="K29" s="51"/>
      <c r="L29" s="51"/>
      <c r="M29" s="51"/>
      <c r="N29" s="51"/>
    </row>
    <row r="30" spans="1:14" s="30" customFormat="1" ht="23.1" customHeight="1" x14ac:dyDescent="0.2">
      <c r="A30" s="48"/>
      <c r="B30" s="49"/>
      <c r="C30" s="50"/>
      <c r="D30" s="50">
        <v>6115</v>
      </c>
      <c r="E30" s="49" t="s">
        <v>79</v>
      </c>
      <c r="F30" s="39">
        <f t="shared" si="0"/>
        <v>10421208</v>
      </c>
      <c r="G30" s="39">
        <f t="shared" si="1"/>
        <v>10421208</v>
      </c>
      <c r="H30" s="51">
        <v>10421208</v>
      </c>
      <c r="I30" s="51"/>
      <c r="J30" s="51"/>
      <c r="K30" s="51"/>
      <c r="L30" s="51"/>
      <c r="M30" s="51"/>
      <c r="N30" s="51"/>
    </row>
    <row r="31" spans="1:14" ht="23.1" hidden="1" customHeight="1" x14ac:dyDescent="0.2">
      <c r="A31" s="37"/>
      <c r="B31" s="49"/>
      <c r="C31" s="50"/>
      <c r="D31" s="50">
        <v>6116</v>
      </c>
      <c r="E31" s="49" t="s">
        <v>80</v>
      </c>
      <c r="F31" s="39">
        <f t="shared" si="0"/>
        <v>0</v>
      </c>
      <c r="G31" s="39">
        <f t="shared" si="1"/>
        <v>0</v>
      </c>
      <c r="H31" s="51"/>
      <c r="I31" s="51"/>
      <c r="J31" s="51"/>
      <c r="K31" s="51"/>
      <c r="L31" s="51"/>
      <c r="M31" s="51"/>
      <c r="N31" s="51"/>
    </row>
    <row r="32" spans="1:14" s="30" customFormat="1" ht="26.25" customHeight="1" x14ac:dyDescent="0.2">
      <c r="A32" s="48"/>
      <c r="B32" s="49"/>
      <c r="C32" s="50"/>
      <c r="D32" s="50">
        <v>6121</v>
      </c>
      <c r="E32" s="49" t="s">
        <v>81</v>
      </c>
      <c r="F32" s="39">
        <f t="shared" si="0"/>
        <v>0</v>
      </c>
      <c r="G32" s="39">
        <f t="shared" si="1"/>
        <v>0</v>
      </c>
      <c r="H32" s="51"/>
      <c r="I32" s="51"/>
      <c r="J32" s="51"/>
      <c r="K32" s="51"/>
      <c r="L32" s="51"/>
      <c r="M32" s="51"/>
      <c r="N32" s="51"/>
    </row>
    <row r="33" spans="1:14" s="30" customFormat="1" ht="23.1" customHeight="1" x14ac:dyDescent="0.2">
      <c r="A33" s="37"/>
      <c r="B33" s="49"/>
      <c r="C33" s="50"/>
      <c r="D33" s="50">
        <v>6122</v>
      </c>
      <c r="E33" s="49" t="s">
        <v>82</v>
      </c>
      <c r="F33" s="39">
        <f t="shared" si="0"/>
        <v>0</v>
      </c>
      <c r="G33" s="39">
        <f t="shared" si="1"/>
        <v>0</v>
      </c>
      <c r="H33" s="51"/>
      <c r="I33" s="51"/>
      <c r="J33" s="51"/>
      <c r="K33" s="51"/>
      <c r="L33" s="51"/>
      <c r="M33" s="51"/>
      <c r="N33" s="51"/>
    </row>
    <row r="34" spans="1:14" s="30" customFormat="1" ht="23.1" customHeight="1" x14ac:dyDescent="0.2">
      <c r="A34" s="48"/>
      <c r="B34" s="49"/>
      <c r="C34" s="50"/>
      <c r="D34" s="50">
        <v>6123</v>
      </c>
      <c r="E34" s="49" t="s">
        <v>83</v>
      </c>
      <c r="F34" s="39">
        <f t="shared" si="0"/>
        <v>0</v>
      </c>
      <c r="G34" s="39">
        <f t="shared" si="1"/>
        <v>0</v>
      </c>
      <c r="H34" s="51"/>
      <c r="I34" s="51"/>
      <c r="J34" s="51"/>
      <c r="K34" s="51"/>
      <c r="L34" s="51"/>
      <c r="M34" s="51"/>
      <c r="N34" s="51"/>
    </row>
    <row r="35" spans="1:14" ht="23.1" customHeight="1" x14ac:dyDescent="0.2">
      <c r="A35" s="37"/>
      <c r="B35" s="49"/>
      <c r="C35" s="50"/>
      <c r="D35" s="50">
        <v>6124</v>
      </c>
      <c r="E35" s="49" t="s">
        <v>84</v>
      </c>
      <c r="F35" s="39">
        <f t="shared" si="0"/>
        <v>0</v>
      </c>
      <c r="G35" s="39">
        <f t="shared" si="1"/>
        <v>0</v>
      </c>
      <c r="H35" s="51"/>
      <c r="I35" s="51"/>
      <c r="J35" s="51"/>
      <c r="K35" s="51"/>
      <c r="L35" s="51"/>
      <c r="M35" s="51"/>
      <c r="N35" s="51"/>
    </row>
    <row r="36" spans="1:14" s="30" customFormat="1" ht="23.1" customHeight="1" x14ac:dyDescent="0.2">
      <c r="A36" s="48"/>
      <c r="B36" s="49"/>
      <c r="C36" s="50"/>
      <c r="D36" s="50">
        <v>6149</v>
      </c>
      <c r="E36" s="49" t="s">
        <v>85</v>
      </c>
      <c r="F36" s="39">
        <f t="shared" si="0"/>
        <v>0</v>
      </c>
      <c r="G36" s="39">
        <f t="shared" si="1"/>
        <v>0</v>
      </c>
      <c r="H36" s="51"/>
      <c r="I36" s="51"/>
      <c r="J36" s="51"/>
      <c r="K36" s="51"/>
      <c r="L36" s="51"/>
      <c r="M36" s="51"/>
      <c r="N36" s="51"/>
    </row>
    <row r="37" spans="1:14" ht="26.25" customHeight="1" x14ac:dyDescent="0.2">
      <c r="A37" s="48"/>
      <c r="B37" s="46"/>
      <c r="C37" s="35">
        <v>6150</v>
      </c>
      <c r="D37" s="35"/>
      <c r="E37" s="46" t="s">
        <v>86</v>
      </c>
      <c r="F37" s="39">
        <f t="shared" si="0"/>
        <v>0</v>
      </c>
      <c r="G37" s="39">
        <f t="shared" si="1"/>
        <v>0</v>
      </c>
      <c r="H37" s="47">
        <f>+SUBTOTAL(9,H38:H44)</f>
        <v>0</v>
      </c>
      <c r="I37" s="47">
        <f t="shared" ref="I37" si="14">+SUBTOTAL(9,I38:I44)</f>
        <v>0</v>
      </c>
      <c r="J37" s="47"/>
      <c r="K37" s="51"/>
      <c r="L37" s="51"/>
      <c r="M37" s="51"/>
      <c r="N37" s="51"/>
    </row>
    <row r="38" spans="1:14" ht="25.5" customHeight="1" x14ac:dyDescent="0.2">
      <c r="A38" s="48"/>
      <c r="B38" s="49"/>
      <c r="C38" s="50"/>
      <c r="D38" s="50">
        <v>6151</v>
      </c>
      <c r="E38" s="49" t="s">
        <v>87</v>
      </c>
      <c r="F38" s="39">
        <f t="shared" si="0"/>
        <v>0</v>
      </c>
      <c r="G38" s="39">
        <f t="shared" si="1"/>
        <v>0</v>
      </c>
      <c r="H38" s="51"/>
      <c r="I38" s="51"/>
      <c r="J38" s="51"/>
      <c r="K38" s="51"/>
      <c r="L38" s="51"/>
      <c r="M38" s="51"/>
      <c r="N38" s="51"/>
    </row>
    <row r="39" spans="1:14" s="30" customFormat="1" ht="23.1" customHeight="1" x14ac:dyDescent="0.2">
      <c r="A39" s="48"/>
      <c r="B39" s="49"/>
      <c r="C39" s="50"/>
      <c r="D39" s="50">
        <v>6152</v>
      </c>
      <c r="E39" s="49" t="s">
        <v>88</v>
      </c>
      <c r="F39" s="39">
        <f t="shared" si="0"/>
        <v>0</v>
      </c>
      <c r="G39" s="39">
        <f t="shared" si="1"/>
        <v>0</v>
      </c>
      <c r="H39" s="51"/>
      <c r="I39" s="51"/>
      <c r="J39" s="51"/>
      <c r="K39" s="51"/>
      <c r="L39" s="51"/>
      <c r="M39" s="51"/>
      <c r="N39" s="51"/>
    </row>
    <row r="40" spans="1:14" ht="23.1" customHeight="1" x14ac:dyDescent="0.2">
      <c r="A40" s="37"/>
      <c r="B40" s="49"/>
      <c r="C40" s="50"/>
      <c r="D40" s="50">
        <v>6154</v>
      </c>
      <c r="E40" s="49" t="s">
        <v>89</v>
      </c>
      <c r="F40" s="39">
        <f t="shared" si="0"/>
        <v>0</v>
      </c>
      <c r="G40" s="39">
        <f t="shared" si="1"/>
        <v>0</v>
      </c>
      <c r="H40" s="51"/>
      <c r="I40" s="51"/>
      <c r="J40" s="51"/>
      <c r="K40" s="51"/>
      <c r="L40" s="51"/>
      <c r="M40" s="51"/>
      <c r="N40" s="51"/>
    </row>
    <row r="41" spans="1:14" ht="23.1" customHeight="1" x14ac:dyDescent="0.2">
      <c r="A41" s="48"/>
      <c r="B41" s="49"/>
      <c r="C41" s="50"/>
      <c r="D41" s="50">
        <v>6155</v>
      </c>
      <c r="E41" s="49" t="s">
        <v>90</v>
      </c>
      <c r="F41" s="39">
        <f t="shared" si="0"/>
        <v>0</v>
      </c>
      <c r="G41" s="39">
        <f t="shared" si="1"/>
        <v>0</v>
      </c>
      <c r="H41" s="51"/>
      <c r="I41" s="51"/>
      <c r="J41" s="51"/>
      <c r="K41" s="51"/>
      <c r="L41" s="51"/>
      <c r="M41" s="51"/>
      <c r="N41" s="51"/>
    </row>
    <row r="42" spans="1:14" ht="23.1" customHeight="1" x14ac:dyDescent="0.2">
      <c r="A42" s="48"/>
      <c r="B42" s="49"/>
      <c r="C42" s="50"/>
      <c r="D42" s="50">
        <v>6156</v>
      </c>
      <c r="E42" s="49" t="s">
        <v>91</v>
      </c>
      <c r="F42" s="39">
        <f t="shared" si="0"/>
        <v>0</v>
      </c>
      <c r="G42" s="39">
        <f t="shared" si="1"/>
        <v>0</v>
      </c>
      <c r="H42" s="51"/>
      <c r="I42" s="51"/>
      <c r="J42" s="51"/>
      <c r="K42" s="51"/>
      <c r="L42" s="51"/>
      <c r="M42" s="51"/>
      <c r="N42" s="51"/>
    </row>
    <row r="43" spans="1:14" ht="23.1" customHeight="1" x14ac:dyDescent="0.2">
      <c r="A43" s="48"/>
      <c r="B43" s="49"/>
      <c r="C43" s="50"/>
      <c r="D43" s="50">
        <v>6157</v>
      </c>
      <c r="E43" s="49" t="s">
        <v>92</v>
      </c>
      <c r="F43" s="39">
        <f t="shared" si="0"/>
        <v>0</v>
      </c>
      <c r="G43" s="39">
        <f t="shared" si="1"/>
        <v>0</v>
      </c>
      <c r="H43" s="51"/>
      <c r="I43" s="51"/>
      <c r="J43" s="51"/>
      <c r="K43" s="51"/>
      <c r="L43" s="51"/>
      <c r="M43" s="51"/>
      <c r="N43" s="51"/>
    </row>
    <row r="44" spans="1:14" ht="17.25" customHeight="1" x14ac:dyDescent="0.2">
      <c r="A44" s="48"/>
      <c r="B44" s="49"/>
      <c r="C44" s="50"/>
      <c r="D44" s="50">
        <v>6199</v>
      </c>
      <c r="E44" s="49" t="s">
        <v>93</v>
      </c>
      <c r="F44" s="39">
        <f t="shared" si="0"/>
        <v>0</v>
      </c>
      <c r="G44" s="39">
        <f t="shared" si="1"/>
        <v>0</v>
      </c>
      <c r="H44" s="51"/>
      <c r="I44" s="51"/>
      <c r="J44" s="51"/>
      <c r="K44" s="51"/>
      <c r="L44" s="51"/>
      <c r="M44" s="51"/>
      <c r="N44" s="51"/>
    </row>
    <row r="45" spans="1:14" ht="17.25" customHeight="1" x14ac:dyDescent="0.2">
      <c r="A45" s="48"/>
      <c r="B45" s="46"/>
      <c r="C45" s="35">
        <v>6200</v>
      </c>
      <c r="D45" s="35"/>
      <c r="E45" s="46" t="s">
        <v>94</v>
      </c>
      <c r="F45" s="39">
        <f t="shared" si="0"/>
        <v>38090520</v>
      </c>
      <c r="G45" s="39">
        <f t="shared" si="1"/>
        <v>38090520</v>
      </c>
      <c r="H45" s="47">
        <f>SUM(H46:H48)</f>
        <v>0</v>
      </c>
      <c r="I45" s="47">
        <f t="shared" ref="I45:J45" si="15">SUM(I46:I48)</f>
        <v>0</v>
      </c>
      <c r="J45" s="47">
        <f t="shared" si="15"/>
        <v>38090520</v>
      </c>
      <c r="K45" s="47">
        <f t="shared" ref="K45:N45" si="16">SUM(K46:K48)</f>
        <v>0</v>
      </c>
      <c r="L45" s="47">
        <f t="shared" si="16"/>
        <v>0</v>
      </c>
      <c r="M45" s="47">
        <f t="shared" si="16"/>
        <v>0</v>
      </c>
      <c r="N45" s="47">
        <f t="shared" si="16"/>
        <v>0</v>
      </c>
    </row>
    <row r="46" spans="1:14" ht="18" customHeight="1" x14ac:dyDescent="0.2">
      <c r="A46" s="48"/>
      <c r="B46" s="49"/>
      <c r="C46" s="50"/>
      <c r="D46" s="50">
        <v>6201</v>
      </c>
      <c r="E46" s="49" t="s">
        <v>95</v>
      </c>
      <c r="F46" s="39">
        <f t="shared" si="0"/>
        <v>0</v>
      </c>
      <c r="G46" s="39">
        <f t="shared" si="1"/>
        <v>0</v>
      </c>
      <c r="H46" s="51"/>
      <c r="I46" s="51"/>
      <c r="J46" s="51"/>
      <c r="K46" s="51"/>
      <c r="L46" s="51"/>
      <c r="M46" s="51"/>
      <c r="N46" s="51"/>
    </row>
    <row r="47" spans="1:14" ht="12.75" customHeight="1" x14ac:dyDescent="0.2">
      <c r="A47" s="48"/>
      <c r="B47" s="49"/>
      <c r="C47" s="50"/>
      <c r="D47" s="50">
        <v>6202</v>
      </c>
      <c r="E47" s="49" t="s">
        <v>96</v>
      </c>
      <c r="F47" s="39">
        <f t="shared" si="0"/>
        <v>0</v>
      </c>
      <c r="G47" s="39">
        <f t="shared" si="1"/>
        <v>0</v>
      </c>
      <c r="H47" s="51"/>
      <c r="I47" s="51"/>
      <c r="J47" s="51"/>
      <c r="K47" s="51"/>
      <c r="L47" s="51"/>
      <c r="M47" s="51"/>
      <c r="N47" s="51"/>
    </row>
    <row r="48" spans="1:14" ht="12.75" customHeight="1" x14ac:dyDescent="0.2">
      <c r="A48" s="48"/>
      <c r="B48" s="49"/>
      <c r="C48" s="50"/>
      <c r="D48" s="50">
        <v>6249</v>
      </c>
      <c r="E48" s="49" t="s">
        <v>97</v>
      </c>
      <c r="F48" s="39">
        <f t="shared" si="0"/>
        <v>38090520</v>
      </c>
      <c r="G48" s="39">
        <f t="shared" si="1"/>
        <v>38090520</v>
      </c>
      <c r="H48" s="51"/>
      <c r="I48" s="51"/>
      <c r="J48" s="51">
        <v>38090520</v>
      </c>
      <c r="K48" s="51"/>
      <c r="L48" s="51"/>
      <c r="M48" s="51"/>
      <c r="N48" s="51"/>
    </row>
    <row r="49" spans="1:14" ht="19.5" customHeight="1" x14ac:dyDescent="0.2">
      <c r="A49" s="48"/>
      <c r="B49" s="46"/>
      <c r="C49" s="35">
        <v>6250</v>
      </c>
      <c r="D49" s="35"/>
      <c r="E49" s="46" t="s">
        <v>98</v>
      </c>
      <c r="F49" s="39">
        <f t="shared" si="0"/>
        <v>0</v>
      </c>
      <c r="G49" s="39">
        <f t="shared" si="1"/>
        <v>0</v>
      </c>
      <c r="H49" s="47">
        <f>SUM(H50:H54)</f>
        <v>0</v>
      </c>
      <c r="I49" s="47">
        <f t="shared" ref="I49" si="17">SUM(I50:I54)</f>
        <v>0</v>
      </c>
      <c r="J49" s="47"/>
      <c r="K49" s="47">
        <f t="shared" ref="K49:N49" si="18">SUM(K50:K54)</f>
        <v>0</v>
      </c>
      <c r="L49" s="47">
        <f t="shared" si="18"/>
        <v>0</v>
      </c>
      <c r="M49" s="47">
        <f t="shared" si="18"/>
        <v>0</v>
      </c>
      <c r="N49" s="47">
        <f t="shared" si="18"/>
        <v>0</v>
      </c>
    </row>
    <row r="50" spans="1:14" ht="18.75" customHeight="1" x14ac:dyDescent="0.2">
      <c r="A50" s="48"/>
      <c r="B50" s="49"/>
      <c r="C50" s="50"/>
      <c r="D50" s="50">
        <v>6251</v>
      </c>
      <c r="E50" s="49" t="s">
        <v>99</v>
      </c>
      <c r="F50" s="39">
        <f t="shared" si="0"/>
        <v>0</v>
      </c>
      <c r="G50" s="39">
        <f t="shared" si="1"/>
        <v>0</v>
      </c>
      <c r="H50" s="51"/>
      <c r="I50" s="51"/>
      <c r="J50" s="51"/>
      <c r="K50" s="51"/>
      <c r="L50" s="51"/>
      <c r="M50" s="51"/>
      <c r="N50" s="51"/>
    </row>
    <row r="51" spans="1:14" ht="18.75" customHeight="1" x14ac:dyDescent="0.2">
      <c r="A51" s="48"/>
      <c r="B51" s="49"/>
      <c r="C51" s="50"/>
      <c r="D51" s="50">
        <v>6252</v>
      </c>
      <c r="E51" s="49" t="s">
        <v>100</v>
      </c>
      <c r="F51" s="39">
        <f t="shared" si="0"/>
        <v>0</v>
      </c>
      <c r="G51" s="39">
        <f t="shared" si="1"/>
        <v>0</v>
      </c>
      <c r="H51" s="51"/>
      <c r="I51" s="51"/>
      <c r="J51" s="51"/>
      <c r="K51" s="51"/>
      <c r="L51" s="51"/>
      <c r="M51" s="51"/>
      <c r="N51" s="51"/>
    </row>
    <row r="52" spans="1:14" ht="18.75" customHeight="1" x14ac:dyDescent="0.2">
      <c r="A52" s="48"/>
      <c r="B52" s="49"/>
      <c r="C52" s="50"/>
      <c r="D52" s="50">
        <v>6253</v>
      </c>
      <c r="E52" s="49" t="s">
        <v>101</v>
      </c>
      <c r="F52" s="39">
        <f t="shared" si="0"/>
        <v>0</v>
      </c>
      <c r="G52" s="39">
        <f t="shared" si="1"/>
        <v>0</v>
      </c>
      <c r="H52" s="51"/>
      <c r="I52" s="51"/>
      <c r="J52" s="51"/>
      <c r="K52" s="51"/>
      <c r="L52" s="51"/>
      <c r="M52" s="51"/>
      <c r="N52" s="51"/>
    </row>
    <row r="53" spans="1:14" ht="18" customHeight="1" x14ac:dyDescent="0.2">
      <c r="A53" s="48"/>
      <c r="B53" s="49"/>
      <c r="C53" s="50"/>
      <c r="D53" s="50">
        <v>6254</v>
      </c>
      <c r="E53" s="49" t="s">
        <v>102</v>
      </c>
      <c r="F53" s="39">
        <f t="shared" si="0"/>
        <v>0</v>
      </c>
      <c r="G53" s="39">
        <f t="shared" si="1"/>
        <v>0</v>
      </c>
      <c r="H53" s="51"/>
      <c r="I53" s="51"/>
      <c r="J53" s="51"/>
      <c r="K53" s="51"/>
      <c r="L53" s="51"/>
      <c r="M53" s="51"/>
      <c r="N53" s="51"/>
    </row>
    <row r="54" spans="1:14" ht="18" customHeight="1" x14ac:dyDescent="0.2">
      <c r="A54" s="48"/>
      <c r="B54" s="49"/>
      <c r="C54" s="50"/>
      <c r="D54" s="50">
        <v>6299</v>
      </c>
      <c r="E54" s="49" t="s">
        <v>103</v>
      </c>
      <c r="F54" s="39">
        <f t="shared" si="0"/>
        <v>0</v>
      </c>
      <c r="G54" s="39">
        <f t="shared" si="1"/>
        <v>0</v>
      </c>
      <c r="H54" s="51"/>
      <c r="I54" s="51"/>
      <c r="J54" s="51"/>
      <c r="K54" s="51"/>
      <c r="L54" s="51"/>
      <c r="M54" s="51"/>
      <c r="N54" s="51"/>
    </row>
    <row r="55" spans="1:14" ht="22.5" customHeight="1" x14ac:dyDescent="0.2">
      <c r="A55" s="48"/>
      <c r="B55" s="46"/>
      <c r="C55" s="35">
        <v>6300</v>
      </c>
      <c r="D55" s="35"/>
      <c r="E55" s="46" t="s">
        <v>104</v>
      </c>
      <c r="F55" s="39">
        <f t="shared" si="0"/>
        <v>178885768</v>
      </c>
      <c r="G55" s="39">
        <f t="shared" si="1"/>
        <v>178885768</v>
      </c>
      <c r="H55" s="47">
        <f>SUM(H56:H60)</f>
        <v>178885768</v>
      </c>
      <c r="I55" s="47">
        <f t="shared" ref="I55" si="19">SUM(I56:I60)</f>
        <v>0</v>
      </c>
      <c r="J55" s="47"/>
      <c r="K55" s="47">
        <f t="shared" ref="K55:N55" si="20">SUM(K56:K60)</f>
        <v>0</v>
      </c>
      <c r="L55" s="47">
        <f t="shared" si="20"/>
        <v>0</v>
      </c>
      <c r="M55" s="47">
        <f t="shared" si="20"/>
        <v>0</v>
      </c>
      <c r="N55" s="47">
        <f t="shared" si="20"/>
        <v>0</v>
      </c>
    </row>
    <row r="56" spans="1:14" ht="23.25" customHeight="1" x14ac:dyDescent="0.2">
      <c r="A56" s="48"/>
      <c r="B56" s="49"/>
      <c r="C56" s="50"/>
      <c r="D56" s="50">
        <v>6301</v>
      </c>
      <c r="E56" s="49" t="s">
        <v>105</v>
      </c>
      <c r="F56" s="39">
        <f t="shared" si="0"/>
        <v>131006201</v>
      </c>
      <c r="G56" s="39">
        <f t="shared" si="1"/>
        <v>131006201</v>
      </c>
      <c r="H56" s="51">
        <v>131006201</v>
      </c>
      <c r="I56" s="51"/>
      <c r="J56" s="51"/>
      <c r="K56" s="51"/>
      <c r="L56" s="51"/>
      <c r="M56" s="51"/>
      <c r="N56" s="51"/>
    </row>
    <row r="57" spans="1:14" ht="20.25" customHeight="1" x14ac:dyDescent="0.2">
      <c r="A57" s="48"/>
      <c r="B57" s="49"/>
      <c r="C57" s="50"/>
      <c r="D57" s="50">
        <v>6302</v>
      </c>
      <c r="E57" s="49" t="s">
        <v>106</v>
      </c>
      <c r="F57" s="39">
        <f t="shared" si="0"/>
        <v>22860976</v>
      </c>
      <c r="G57" s="39">
        <f t="shared" si="1"/>
        <v>22860976</v>
      </c>
      <c r="H57" s="51">
        <v>22860976</v>
      </c>
      <c r="I57" s="51"/>
      <c r="J57" s="51"/>
      <c r="K57" s="51"/>
      <c r="L57" s="51"/>
      <c r="M57" s="51"/>
      <c r="N57" s="51"/>
    </row>
    <row r="58" spans="1:14" ht="23.25" customHeight="1" x14ac:dyDescent="0.2">
      <c r="A58" s="48"/>
      <c r="B58" s="49"/>
      <c r="C58" s="50"/>
      <c r="D58" s="50">
        <v>6303</v>
      </c>
      <c r="E58" s="49" t="s">
        <v>107</v>
      </c>
      <c r="F58" s="39">
        <f t="shared" si="0"/>
        <v>15048776</v>
      </c>
      <c r="G58" s="39">
        <f t="shared" si="1"/>
        <v>15048776</v>
      </c>
      <c r="H58" s="51">
        <v>15048776</v>
      </c>
      <c r="I58" s="51"/>
      <c r="J58" s="51"/>
      <c r="K58" s="51"/>
      <c r="L58" s="51"/>
      <c r="M58" s="51"/>
      <c r="N58" s="51"/>
    </row>
    <row r="59" spans="1:14" ht="22.5" customHeight="1" x14ac:dyDescent="0.2">
      <c r="A59" s="48"/>
      <c r="B59" s="49"/>
      <c r="C59" s="50"/>
      <c r="D59" s="50">
        <v>6304</v>
      </c>
      <c r="E59" s="49" t="s">
        <v>108</v>
      </c>
      <c r="F59" s="39">
        <f t="shared" si="0"/>
        <v>7620327</v>
      </c>
      <c r="G59" s="39">
        <f t="shared" si="1"/>
        <v>7620327</v>
      </c>
      <c r="H59" s="51">
        <v>7620327</v>
      </c>
      <c r="I59" s="51"/>
      <c r="J59" s="51"/>
      <c r="K59" s="51"/>
      <c r="L59" s="51"/>
      <c r="M59" s="51"/>
      <c r="N59" s="51"/>
    </row>
    <row r="60" spans="1:14" ht="20.25" customHeight="1" x14ac:dyDescent="0.2">
      <c r="A60" s="48"/>
      <c r="B60" s="49"/>
      <c r="C60" s="50"/>
      <c r="D60" s="50">
        <v>6349</v>
      </c>
      <c r="E60" s="49" t="s">
        <v>109</v>
      </c>
      <c r="F60" s="39">
        <f t="shared" si="0"/>
        <v>2349488</v>
      </c>
      <c r="G60" s="39">
        <f t="shared" si="1"/>
        <v>2349488</v>
      </c>
      <c r="H60" s="51">
        <v>2349488</v>
      </c>
      <c r="I60" s="51"/>
      <c r="J60" s="51"/>
      <c r="K60" s="51"/>
      <c r="L60" s="51"/>
      <c r="M60" s="51"/>
      <c r="N60" s="51"/>
    </row>
    <row r="61" spans="1:14" ht="29.25" customHeight="1" x14ac:dyDescent="0.2">
      <c r="A61" s="48"/>
      <c r="B61" s="46"/>
      <c r="C61" s="35">
        <v>6350</v>
      </c>
      <c r="D61" s="35"/>
      <c r="E61" s="46" t="s">
        <v>110</v>
      </c>
      <c r="F61" s="39">
        <f t="shared" si="0"/>
        <v>0</v>
      </c>
      <c r="G61" s="39">
        <f t="shared" si="1"/>
        <v>0</v>
      </c>
      <c r="H61" s="47">
        <f>SUM(H62:H63)</f>
        <v>0</v>
      </c>
      <c r="I61" s="47">
        <f t="shared" ref="I61" si="21">SUM(I62:I63)</f>
        <v>0</v>
      </c>
      <c r="J61" s="47"/>
      <c r="K61" s="47">
        <f t="shared" ref="K61:N61" si="22">SUM(K62:K63)</f>
        <v>0</v>
      </c>
      <c r="L61" s="47">
        <f t="shared" si="22"/>
        <v>0</v>
      </c>
      <c r="M61" s="47">
        <f t="shared" si="22"/>
        <v>0</v>
      </c>
      <c r="N61" s="47">
        <f t="shared" si="22"/>
        <v>0</v>
      </c>
    </row>
    <row r="62" spans="1:14" ht="19.5" customHeight="1" x14ac:dyDescent="0.2">
      <c r="A62" s="48"/>
      <c r="B62" s="49"/>
      <c r="C62" s="50"/>
      <c r="D62" s="50">
        <v>6353</v>
      </c>
      <c r="E62" s="49" t="s">
        <v>111</v>
      </c>
      <c r="F62" s="39">
        <f t="shared" si="0"/>
        <v>0</v>
      </c>
      <c r="G62" s="39">
        <f t="shared" si="1"/>
        <v>0</v>
      </c>
      <c r="H62" s="51"/>
      <c r="I62" s="51"/>
      <c r="J62" s="51"/>
      <c r="K62" s="51"/>
      <c r="L62" s="51"/>
      <c r="M62" s="51"/>
      <c r="N62" s="51"/>
    </row>
    <row r="63" spans="1:14" x14ac:dyDescent="0.2">
      <c r="A63" s="48"/>
      <c r="B63" s="49"/>
      <c r="C63" s="50"/>
      <c r="D63" s="50">
        <v>6399</v>
      </c>
      <c r="E63" s="49" t="s">
        <v>103</v>
      </c>
      <c r="F63" s="39">
        <f t="shared" si="0"/>
        <v>0</v>
      </c>
      <c r="G63" s="39">
        <f t="shared" si="1"/>
        <v>0</v>
      </c>
      <c r="H63" s="51"/>
      <c r="I63" s="51"/>
      <c r="J63" s="51"/>
      <c r="K63" s="51"/>
      <c r="L63" s="51"/>
      <c r="M63" s="51"/>
      <c r="N63" s="51"/>
    </row>
    <row r="64" spans="1:14" x14ac:dyDescent="0.2">
      <c r="A64" s="48"/>
      <c r="B64" s="46"/>
      <c r="C64" s="35">
        <v>6400</v>
      </c>
      <c r="D64" s="35">
        <v>6400</v>
      </c>
      <c r="E64" s="46" t="s">
        <v>112</v>
      </c>
      <c r="F64" s="39">
        <f t="shared" si="0"/>
        <v>12092000</v>
      </c>
      <c r="G64" s="39">
        <f t="shared" si="1"/>
        <v>12092000</v>
      </c>
      <c r="H64" s="47">
        <f>SUM(H65:H69)</f>
        <v>12092000</v>
      </c>
      <c r="I64" s="47">
        <f t="shared" ref="I64" si="23">SUM(I65:I69)</f>
        <v>0</v>
      </c>
      <c r="J64" s="47"/>
      <c r="K64" s="47">
        <f t="shared" ref="K64:N64" si="24">SUM(K65:K69)</f>
        <v>0</v>
      </c>
      <c r="L64" s="47">
        <f t="shared" si="24"/>
        <v>0</v>
      </c>
      <c r="M64" s="47">
        <f t="shared" si="24"/>
        <v>0</v>
      </c>
      <c r="N64" s="47">
        <f t="shared" si="24"/>
        <v>0</v>
      </c>
    </row>
    <row r="65" spans="1:14" hidden="1" x14ac:dyDescent="0.2">
      <c r="A65" s="48"/>
      <c r="B65" s="49"/>
      <c r="C65" s="50"/>
      <c r="D65" s="50">
        <v>6401</v>
      </c>
      <c r="E65" s="49" t="s">
        <v>113</v>
      </c>
      <c r="F65" s="39">
        <f t="shared" si="0"/>
        <v>0</v>
      </c>
      <c r="G65" s="39">
        <f t="shared" si="1"/>
        <v>0</v>
      </c>
      <c r="H65" s="51"/>
      <c r="I65" s="51"/>
      <c r="J65" s="51"/>
      <c r="K65" s="51"/>
      <c r="L65" s="51"/>
      <c r="M65" s="51"/>
      <c r="N65" s="51"/>
    </row>
    <row r="66" spans="1:14" ht="25.5" hidden="1" x14ac:dyDescent="0.2">
      <c r="A66" s="48"/>
      <c r="B66" s="49"/>
      <c r="C66" s="50"/>
      <c r="D66" s="50">
        <v>6402</v>
      </c>
      <c r="E66" s="49" t="s">
        <v>114</v>
      </c>
      <c r="F66" s="39">
        <f t="shared" si="0"/>
        <v>0</v>
      </c>
      <c r="G66" s="39">
        <f t="shared" si="1"/>
        <v>0</v>
      </c>
      <c r="H66" s="51"/>
      <c r="I66" s="51"/>
      <c r="J66" s="51"/>
      <c r="K66" s="51"/>
      <c r="L66" s="51"/>
      <c r="M66" s="51"/>
      <c r="N66" s="51"/>
    </row>
    <row r="67" spans="1:14" ht="25.5" hidden="1" x14ac:dyDescent="0.2">
      <c r="A67" s="48"/>
      <c r="B67" s="49"/>
      <c r="C67" s="50"/>
      <c r="D67" s="50">
        <v>6403</v>
      </c>
      <c r="E67" s="49" t="s">
        <v>115</v>
      </c>
      <c r="F67" s="39">
        <f t="shared" si="0"/>
        <v>0</v>
      </c>
      <c r="G67" s="39">
        <f t="shared" si="1"/>
        <v>0</v>
      </c>
      <c r="H67" s="51"/>
      <c r="I67" s="51"/>
      <c r="J67" s="51"/>
      <c r="K67" s="51"/>
      <c r="L67" s="51"/>
      <c r="M67" s="51"/>
      <c r="N67" s="51"/>
    </row>
    <row r="68" spans="1:14" hidden="1" x14ac:dyDescent="0.2">
      <c r="A68" s="48"/>
      <c r="B68" s="49"/>
      <c r="C68" s="50"/>
      <c r="D68" s="50">
        <v>6404</v>
      </c>
      <c r="E68" s="49" t="s">
        <v>116</v>
      </c>
      <c r="F68" s="39">
        <f t="shared" si="0"/>
        <v>0</v>
      </c>
      <c r="G68" s="39">
        <f t="shared" si="1"/>
        <v>0</v>
      </c>
      <c r="H68" s="51"/>
      <c r="I68" s="51"/>
      <c r="J68" s="51"/>
      <c r="K68" s="51"/>
      <c r="L68" s="51"/>
      <c r="M68" s="51"/>
      <c r="N68" s="51"/>
    </row>
    <row r="69" spans="1:14" x14ac:dyDescent="0.2">
      <c r="A69" s="48"/>
      <c r="B69" s="49"/>
      <c r="C69" s="50"/>
      <c r="D69" s="50">
        <v>6449</v>
      </c>
      <c r="E69" s="49" t="s">
        <v>103</v>
      </c>
      <c r="F69" s="39">
        <f t="shared" si="0"/>
        <v>12092000</v>
      </c>
      <c r="G69" s="39">
        <f t="shared" si="1"/>
        <v>12092000</v>
      </c>
      <c r="H69" s="51">
        <v>12092000</v>
      </c>
      <c r="I69" s="51"/>
      <c r="J69" s="51"/>
      <c r="K69" s="51"/>
      <c r="L69" s="51"/>
      <c r="M69" s="51"/>
      <c r="N69" s="51"/>
    </row>
    <row r="70" spans="1:14" s="30" customFormat="1" ht="18.75" customHeight="1" x14ac:dyDescent="0.2">
      <c r="A70" s="37"/>
      <c r="B70" s="53"/>
      <c r="C70" s="53" t="s">
        <v>117</v>
      </c>
      <c r="D70" s="35"/>
      <c r="E70" s="46" t="s">
        <v>118</v>
      </c>
      <c r="F70" s="39">
        <f t="shared" si="0"/>
        <v>11910132395</v>
      </c>
      <c r="G70" s="39">
        <f t="shared" si="1"/>
        <v>11910132395</v>
      </c>
      <c r="H70" s="47">
        <f>H71+H78+H83+H91+H101+H108+H118+H125+H131+H144+H152+H161+H169+H174+H182</f>
        <v>222117153</v>
      </c>
      <c r="I70" s="47">
        <f t="shared" ref="I70" si="25">I71+I78+I83+I91+I101+I108+I118+I125+I131+I144+I152+I161+I169+I174+I182</f>
        <v>11688015242</v>
      </c>
      <c r="J70" s="47">
        <f>J71+J78+J83+J91+J101+J108+J118+J125+J131+J144+J152+J161+J169+J174+J182</f>
        <v>0</v>
      </c>
      <c r="K70" s="47">
        <f t="shared" ref="K70:N70" si="26">K71+K78+K83+K91+K101+K108+K118+K125+K131+K144+K152+K161+K169+K174+K182</f>
        <v>0</v>
      </c>
      <c r="L70" s="47">
        <f t="shared" si="26"/>
        <v>0</v>
      </c>
      <c r="M70" s="47">
        <f t="shared" si="26"/>
        <v>0</v>
      </c>
      <c r="N70" s="47">
        <f t="shared" si="26"/>
        <v>0</v>
      </c>
    </row>
    <row r="71" spans="1:14" x14ac:dyDescent="0.2">
      <c r="A71" s="48"/>
      <c r="B71" s="46"/>
      <c r="C71" s="35">
        <v>6500</v>
      </c>
      <c r="D71" s="35"/>
      <c r="E71" s="46" t="s">
        <v>119</v>
      </c>
      <c r="F71" s="39">
        <f t="shared" si="0"/>
        <v>212283195</v>
      </c>
      <c r="G71" s="39">
        <f t="shared" si="1"/>
        <v>212283195</v>
      </c>
      <c r="H71" s="47">
        <f>SUM(H72:H77)</f>
        <v>197287153</v>
      </c>
      <c r="I71" s="47">
        <f t="shared" ref="I71:J71" si="27">SUM(I72:I77)</f>
        <v>14996042</v>
      </c>
      <c r="J71" s="47">
        <f t="shared" si="27"/>
        <v>0</v>
      </c>
      <c r="K71" s="51">
        <f t="shared" ref="K71:N71" si="28">SUM(K72:K77)</f>
        <v>0</v>
      </c>
      <c r="L71" s="51">
        <f t="shared" si="28"/>
        <v>0</v>
      </c>
      <c r="M71" s="47">
        <f t="shared" si="28"/>
        <v>0</v>
      </c>
      <c r="N71" s="47">
        <f t="shared" si="28"/>
        <v>0</v>
      </c>
    </row>
    <row r="72" spans="1:14" x14ac:dyDescent="0.2">
      <c r="A72" s="48"/>
      <c r="B72" s="49"/>
      <c r="C72" s="50"/>
      <c r="D72" s="50">
        <v>6501</v>
      </c>
      <c r="E72" s="49" t="s">
        <v>120</v>
      </c>
      <c r="F72" s="39">
        <f t="shared" si="0"/>
        <v>162539914</v>
      </c>
      <c r="G72" s="39">
        <f t="shared" si="1"/>
        <v>162539914</v>
      </c>
      <c r="H72" s="51">
        <v>162539914</v>
      </c>
      <c r="I72" s="51"/>
      <c r="J72" s="51"/>
      <c r="K72" s="51"/>
      <c r="L72" s="51"/>
      <c r="M72" s="51"/>
      <c r="N72" s="51"/>
    </row>
    <row r="73" spans="1:14" x14ac:dyDescent="0.2">
      <c r="A73" s="48"/>
      <c r="B73" s="49"/>
      <c r="C73" s="50"/>
      <c r="D73" s="50">
        <v>6502</v>
      </c>
      <c r="E73" s="49" t="s">
        <v>121</v>
      </c>
      <c r="F73" s="39">
        <f t="shared" si="0"/>
        <v>34747239</v>
      </c>
      <c r="G73" s="39">
        <f t="shared" si="1"/>
        <v>34747239</v>
      </c>
      <c r="H73" s="51">
        <v>34747239</v>
      </c>
      <c r="I73" s="51"/>
      <c r="J73" s="51"/>
      <c r="K73" s="51"/>
      <c r="L73" s="51"/>
      <c r="M73" s="51"/>
      <c r="N73" s="51"/>
    </row>
    <row r="74" spans="1:14" x14ac:dyDescent="0.2">
      <c r="A74" s="48"/>
      <c r="B74" s="49"/>
      <c r="C74" s="50"/>
      <c r="D74" s="50">
        <v>6503</v>
      </c>
      <c r="E74" s="49" t="s">
        <v>122</v>
      </c>
      <c r="F74" s="39">
        <f t="shared" si="0"/>
        <v>14996042</v>
      </c>
      <c r="G74" s="39">
        <f t="shared" si="1"/>
        <v>14996042</v>
      </c>
      <c r="H74" s="51"/>
      <c r="I74" s="51">
        <v>14996042</v>
      </c>
      <c r="J74" s="51"/>
      <c r="K74" s="51"/>
      <c r="L74" s="51"/>
      <c r="M74" s="51"/>
      <c r="N74" s="51"/>
    </row>
    <row r="75" spans="1:14" x14ac:dyDescent="0.2">
      <c r="A75" s="48"/>
      <c r="B75" s="49"/>
      <c r="C75" s="50"/>
      <c r="D75" s="50">
        <v>6504</v>
      </c>
      <c r="E75" s="49" t="s">
        <v>123</v>
      </c>
      <c r="F75" s="39">
        <f t="shared" ref="F75:F138" si="29">G75+K75+L75+M75+N75</f>
        <v>0</v>
      </c>
      <c r="G75" s="39">
        <f t="shared" ref="G75:G138" si="30">SUM(H75:J75)</f>
        <v>0</v>
      </c>
      <c r="H75" s="51"/>
      <c r="I75" s="51"/>
      <c r="J75" s="51"/>
      <c r="K75" s="51"/>
      <c r="L75" s="51"/>
      <c r="M75" s="51"/>
      <c r="N75" s="51"/>
    </row>
    <row r="76" spans="1:14" hidden="1" x14ac:dyDescent="0.2">
      <c r="A76" s="48"/>
      <c r="B76" s="49"/>
      <c r="C76" s="50"/>
      <c r="D76" s="50">
        <v>6505</v>
      </c>
      <c r="E76" s="49" t="s">
        <v>124</v>
      </c>
      <c r="F76" s="39">
        <f t="shared" si="29"/>
        <v>0</v>
      </c>
      <c r="G76" s="39">
        <f t="shared" si="30"/>
        <v>0</v>
      </c>
      <c r="H76" s="51"/>
      <c r="I76" s="51"/>
      <c r="J76" s="51"/>
      <c r="K76" s="51"/>
      <c r="L76" s="51"/>
      <c r="M76" s="51"/>
      <c r="N76" s="51"/>
    </row>
    <row r="77" spans="1:14" hidden="1" x14ac:dyDescent="0.2">
      <c r="A77" s="48"/>
      <c r="B77" s="49"/>
      <c r="C77" s="50"/>
      <c r="D77" s="50">
        <v>6549</v>
      </c>
      <c r="E77" s="49" t="s">
        <v>103</v>
      </c>
      <c r="F77" s="39">
        <f t="shared" si="29"/>
        <v>0</v>
      </c>
      <c r="G77" s="39">
        <f t="shared" si="30"/>
        <v>0</v>
      </c>
      <c r="H77" s="51"/>
      <c r="I77" s="51"/>
      <c r="J77" s="51"/>
      <c r="K77" s="51"/>
      <c r="L77" s="51"/>
      <c r="M77" s="51"/>
      <c r="N77" s="51"/>
    </row>
    <row r="78" spans="1:14" x14ac:dyDescent="0.2">
      <c r="A78" s="48"/>
      <c r="B78" s="46"/>
      <c r="C78" s="35">
        <v>6550</v>
      </c>
      <c r="D78" s="35"/>
      <c r="E78" s="46" t="s">
        <v>125</v>
      </c>
      <c r="F78" s="39">
        <f t="shared" si="29"/>
        <v>5430000</v>
      </c>
      <c r="G78" s="39">
        <f t="shared" si="30"/>
        <v>5430000</v>
      </c>
      <c r="H78" s="47">
        <f>SUM(H79:H82)</f>
        <v>5430000</v>
      </c>
      <c r="I78" s="47">
        <f t="shared" ref="I78" si="31">SUM(I79:I82)</f>
        <v>0</v>
      </c>
      <c r="J78" s="47">
        <f>SUM(J79:J82)</f>
        <v>0</v>
      </c>
      <c r="K78" s="47">
        <f t="shared" ref="K78:N78" si="32">SUM(K79:K82)</f>
        <v>0</v>
      </c>
      <c r="L78" s="47">
        <f t="shared" si="32"/>
        <v>0</v>
      </c>
      <c r="M78" s="47">
        <f t="shared" si="32"/>
        <v>0</v>
      </c>
      <c r="N78" s="47">
        <f t="shared" si="32"/>
        <v>0</v>
      </c>
    </row>
    <row r="79" spans="1:14" x14ac:dyDescent="0.2">
      <c r="A79" s="48"/>
      <c r="B79" s="49"/>
      <c r="C79" s="50"/>
      <c r="D79" s="50">
        <v>6551</v>
      </c>
      <c r="E79" s="49" t="s">
        <v>126</v>
      </c>
      <c r="F79" s="39">
        <f t="shared" si="29"/>
        <v>0</v>
      </c>
      <c r="G79" s="39">
        <f t="shared" si="30"/>
        <v>0</v>
      </c>
      <c r="H79" s="51"/>
      <c r="I79" s="51"/>
      <c r="J79" s="51"/>
      <c r="K79" s="51"/>
      <c r="L79" s="51"/>
      <c r="M79" s="51"/>
      <c r="N79" s="51"/>
    </row>
    <row r="80" spans="1:14" x14ac:dyDescent="0.2">
      <c r="A80" s="48"/>
      <c r="B80" s="49"/>
      <c r="C80" s="50"/>
      <c r="D80" s="50">
        <v>6552</v>
      </c>
      <c r="E80" s="49" t="s">
        <v>127</v>
      </c>
      <c r="F80" s="39">
        <f t="shared" si="29"/>
        <v>5430000</v>
      </c>
      <c r="G80" s="39">
        <f t="shared" si="30"/>
        <v>5430000</v>
      </c>
      <c r="H80" s="51">
        <v>5430000</v>
      </c>
      <c r="I80" s="51"/>
      <c r="J80" s="51"/>
      <c r="K80" s="51"/>
      <c r="L80" s="51"/>
      <c r="M80" s="51"/>
      <c r="N80" s="51"/>
    </row>
    <row r="81" spans="1:14" x14ac:dyDescent="0.2">
      <c r="A81" s="48"/>
      <c r="B81" s="49"/>
      <c r="C81" s="50"/>
      <c r="D81" s="50">
        <v>6553</v>
      </c>
      <c r="E81" s="49" t="s">
        <v>128</v>
      </c>
      <c r="F81" s="39">
        <f t="shared" si="29"/>
        <v>0</v>
      </c>
      <c r="G81" s="39">
        <f t="shared" si="30"/>
        <v>0</v>
      </c>
      <c r="H81" s="51"/>
      <c r="I81" s="51"/>
      <c r="J81" s="51"/>
      <c r="K81" s="51"/>
      <c r="L81" s="51"/>
      <c r="M81" s="51"/>
      <c r="N81" s="51"/>
    </row>
    <row r="82" spans="1:14" x14ac:dyDescent="0.2">
      <c r="A82" s="48"/>
      <c r="B82" s="49"/>
      <c r="C82" s="50"/>
      <c r="D82" s="50">
        <v>6599</v>
      </c>
      <c r="E82" s="49" t="s">
        <v>129</v>
      </c>
      <c r="F82" s="39">
        <f t="shared" si="29"/>
        <v>0</v>
      </c>
      <c r="G82" s="39">
        <f t="shared" si="30"/>
        <v>0</v>
      </c>
      <c r="H82" s="51"/>
      <c r="I82" s="51"/>
      <c r="J82" s="51"/>
      <c r="K82" s="51"/>
      <c r="L82" s="51"/>
      <c r="M82" s="51"/>
      <c r="N82" s="51"/>
    </row>
    <row r="83" spans="1:14" x14ac:dyDescent="0.2">
      <c r="A83" s="48"/>
      <c r="B83" s="46"/>
      <c r="C83" s="35">
        <v>6600</v>
      </c>
      <c r="D83" s="35"/>
      <c r="E83" s="46" t="s">
        <v>130</v>
      </c>
      <c r="F83" s="39">
        <f t="shared" si="29"/>
        <v>89200000</v>
      </c>
      <c r="G83" s="39">
        <f t="shared" si="30"/>
        <v>89200000</v>
      </c>
      <c r="H83" s="47">
        <f>SUM(H84:H90)</f>
        <v>0</v>
      </c>
      <c r="I83" s="47">
        <f t="shared" ref="I83:J83" si="33">SUM(I84:I90)</f>
        <v>89200000</v>
      </c>
      <c r="J83" s="47">
        <f t="shared" si="33"/>
        <v>0</v>
      </c>
      <c r="K83" s="47">
        <f t="shared" ref="K83:N83" si="34">SUM(K84:K90)</f>
        <v>0</v>
      </c>
      <c r="L83" s="47">
        <f t="shared" si="34"/>
        <v>0</v>
      </c>
      <c r="M83" s="47">
        <f t="shared" si="34"/>
        <v>0</v>
      </c>
      <c r="N83" s="47">
        <f t="shared" si="34"/>
        <v>0</v>
      </c>
    </row>
    <row r="84" spans="1:14" ht="26.25" customHeight="1" x14ac:dyDescent="0.2">
      <c r="A84" s="48"/>
      <c r="B84" s="49"/>
      <c r="C84" s="50"/>
      <c r="D84" s="50">
        <v>6601</v>
      </c>
      <c r="E84" s="49" t="s">
        <v>131</v>
      </c>
      <c r="F84" s="39">
        <f t="shared" si="29"/>
        <v>0</v>
      </c>
      <c r="G84" s="39">
        <f t="shared" si="30"/>
        <v>0</v>
      </c>
      <c r="H84" s="51"/>
      <c r="I84" s="51"/>
      <c r="J84" s="51"/>
      <c r="K84" s="51"/>
      <c r="L84" s="51"/>
      <c r="M84" s="51"/>
      <c r="N84" s="51"/>
    </row>
    <row r="85" spans="1:14" x14ac:dyDescent="0.2">
      <c r="A85" s="48"/>
      <c r="B85" s="49"/>
      <c r="C85" s="50"/>
      <c r="D85" s="50">
        <v>6603</v>
      </c>
      <c r="E85" s="49" t="s">
        <v>132</v>
      </c>
      <c r="F85" s="39">
        <f t="shared" si="29"/>
        <v>0</v>
      </c>
      <c r="G85" s="39">
        <f t="shared" si="30"/>
        <v>0</v>
      </c>
      <c r="H85" s="51"/>
      <c r="I85" s="51"/>
      <c r="J85" s="51"/>
      <c r="K85" s="51"/>
      <c r="L85" s="51"/>
      <c r="M85" s="51"/>
      <c r="N85" s="51"/>
    </row>
    <row r="86" spans="1:14" ht="25.5" x14ac:dyDescent="0.2">
      <c r="A86" s="48"/>
      <c r="B86" s="49"/>
      <c r="C86" s="50"/>
      <c r="D86" s="50">
        <v>6605</v>
      </c>
      <c r="E86" s="49" t="s">
        <v>133</v>
      </c>
      <c r="F86" s="39">
        <f t="shared" si="29"/>
        <v>0</v>
      </c>
      <c r="G86" s="39">
        <f t="shared" si="30"/>
        <v>0</v>
      </c>
      <c r="H86" s="51"/>
      <c r="I86" s="51"/>
      <c r="J86" s="51"/>
      <c r="K86" s="51"/>
      <c r="L86" s="51"/>
      <c r="M86" s="51"/>
      <c r="N86" s="51"/>
    </row>
    <row r="87" spans="1:14" x14ac:dyDescent="0.2">
      <c r="A87" s="48"/>
      <c r="B87" s="49"/>
      <c r="C87" s="50"/>
      <c r="D87" s="50">
        <v>6606</v>
      </c>
      <c r="E87" s="49" t="s">
        <v>134</v>
      </c>
      <c r="F87" s="39">
        <f t="shared" si="29"/>
        <v>89200000</v>
      </c>
      <c r="G87" s="39">
        <f t="shared" si="30"/>
        <v>89200000</v>
      </c>
      <c r="H87" s="51"/>
      <c r="I87" s="51">
        <v>89200000</v>
      </c>
      <c r="J87" s="51"/>
      <c r="K87" s="51"/>
      <c r="L87" s="51"/>
      <c r="M87" s="51"/>
      <c r="N87" s="51"/>
    </row>
    <row r="88" spans="1:14" ht="25.5" hidden="1" x14ac:dyDescent="0.2">
      <c r="A88" s="48"/>
      <c r="B88" s="49"/>
      <c r="C88" s="50"/>
      <c r="D88" s="50">
        <v>6608</v>
      </c>
      <c r="E88" s="49" t="s">
        <v>135</v>
      </c>
      <c r="F88" s="39">
        <f t="shared" si="29"/>
        <v>0</v>
      </c>
      <c r="G88" s="39">
        <f t="shared" si="30"/>
        <v>0</v>
      </c>
      <c r="H88" s="51"/>
      <c r="I88" s="51"/>
      <c r="J88" s="51"/>
      <c r="K88" s="51"/>
      <c r="L88" s="51"/>
      <c r="M88" s="51"/>
      <c r="N88" s="51"/>
    </row>
    <row r="89" spans="1:14" x14ac:dyDescent="0.2">
      <c r="A89" s="48"/>
      <c r="B89" s="49"/>
      <c r="C89" s="50"/>
      <c r="D89" s="50">
        <v>6618</v>
      </c>
      <c r="E89" s="49" t="s">
        <v>136</v>
      </c>
      <c r="F89" s="39">
        <f t="shared" si="29"/>
        <v>0</v>
      </c>
      <c r="G89" s="39">
        <f t="shared" si="30"/>
        <v>0</v>
      </c>
      <c r="H89" s="51"/>
      <c r="I89" s="51"/>
      <c r="J89" s="51"/>
      <c r="K89" s="51"/>
      <c r="L89" s="51"/>
      <c r="M89" s="51"/>
      <c r="N89" s="51"/>
    </row>
    <row r="90" spans="1:14" hidden="1" x14ac:dyDescent="0.2">
      <c r="A90" s="48"/>
      <c r="B90" s="49"/>
      <c r="C90" s="50"/>
      <c r="D90" s="50">
        <v>6649</v>
      </c>
      <c r="E90" s="49" t="s">
        <v>137</v>
      </c>
      <c r="F90" s="39">
        <f t="shared" si="29"/>
        <v>0</v>
      </c>
      <c r="G90" s="39">
        <f t="shared" si="30"/>
        <v>0</v>
      </c>
      <c r="H90" s="51"/>
      <c r="I90" s="51"/>
      <c r="J90" s="51"/>
      <c r="K90" s="51"/>
      <c r="L90" s="51"/>
      <c r="M90" s="51"/>
      <c r="N90" s="51"/>
    </row>
    <row r="91" spans="1:14" x14ac:dyDescent="0.2">
      <c r="A91" s="48"/>
      <c r="B91" s="46"/>
      <c r="C91" s="35">
        <v>6650</v>
      </c>
      <c r="D91" s="35"/>
      <c r="E91" s="46" t="s">
        <v>138</v>
      </c>
      <c r="F91" s="39">
        <f t="shared" si="29"/>
        <v>172497300</v>
      </c>
      <c r="G91" s="39">
        <f t="shared" si="30"/>
        <v>172497300</v>
      </c>
      <c r="H91" s="47">
        <f>SUM(H92:H100)</f>
        <v>0</v>
      </c>
      <c r="I91" s="47">
        <f t="shared" ref="I91:J91" si="35">SUM(I92:I100)</f>
        <v>172497300</v>
      </c>
      <c r="J91" s="47">
        <f t="shared" si="35"/>
        <v>0</v>
      </c>
      <c r="K91" s="47">
        <f t="shared" ref="K91:N91" si="36">SUM(K92:K100)</f>
        <v>0</v>
      </c>
      <c r="L91" s="47">
        <f t="shared" si="36"/>
        <v>0</v>
      </c>
      <c r="M91" s="47">
        <f t="shared" si="36"/>
        <v>0</v>
      </c>
      <c r="N91" s="47">
        <f t="shared" si="36"/>
        <v>0</v>
      </c>
    </row>
    <row r="92" spans="1:14" x14ac:dyDescent="0.2">
      <c r="A92" s="48"/>
      <c r="B92" s="49"/>
      <c r="C92" s="50"/>
      <c r="D92" s="50">
        <v>6651</v>
      </c>
      <c r="E92" s="49" t="s">
        <v>139</v>
      </c>
      <c r="F92" s="39">
        <f t="shared" si="29"/>
        <v>19725200</v>
      </c>
      <c r="G92" s="39">
        <f t="shared" si="30"/>
        <v>19725200</v>
      </c>
      <c r="H92" s="51"/>
      <c r="I92" s="51">
        <v>19725200</v>
      </c>
      <c r="J92" s="51"/>
      <c r="K92" s="51"/>
      <c r="L92" s="51"/>
      <c r="M92" s="51"/>
      <c r="N92" s="51"/>
    </row>
    <row r="93" spans="1:14" x14ac:dyDescent="0.2">
      <c r="A93" s="48"/>
      <c r="B93" s="49"/>
      <c r="C93" s="50"/>
      <c r="D93" s="50">
        <v>6652</v>
      </c>
      <c r="E93" s="49" t="s">
        <v>140</v>
      </c>
      <c r="F93" s="39">
        <f t="shared" si="29"/>
        <v>62000000</v>
      </c>
      <c r="G93" s="39">
        <f t="shared" si="30"/>
        <v>62000000</v>
      </c>
      <c r="H93" s="51"/>
      <c r="I93" s="51">
        <v>62000000</v>
      </c>
      <c r="J93" s="51"/>
      <c r="K93" s="51"/>
      <c r="L93" s="51"/>
      <c r="M93" s="51"/>
      <c r="N93" s="51"/>
    </row>
    <row r="94" spans="1:14" x14ac:dyDescent="0.2">
      <c r="A94" s="48"/>
      <c r="B94" s="49"/>
      <c r="C94" s="50"/>
      <c r="D94" s="50">
        <v>6653</v>
      </c>
      <c r="E94" s="49" t="s">
        <v>141</v>
      </c>
      <c r="F94" s="39">
        <f t="shared" si="29"/>
        <v>0</v>
      </c>
      <c r="G94" s="39">
        <f t="shared" si="30"/>
        <v>0</v>
      </c>
      <c r="H94" s="51"/>
      <c r="I94" s="51"/>
      <c r="J94" s="51"/>
      <c r="K94" s="51"/>
      <c r="L94" s="51"/>
      <c r="M94" s="51"/>
      <c r="N94" s="51"/>
    </row>
    <row r="95" spans="1:14" x14ac:dyDescent="0.2">
      <c r="A95" s="48"/>
      <c r="B95" s="49"/>
      <c r="C95" s="50"/>
      <c r="D95" s="50">
        <v>6654</v>
      </c>
      <c r="E95" s="49" t="s">
        <v>142</v>
      </c>
      <c r="F95" s="39">
        <f t="shared" si="29"/>
        <v>0</v>
      </c>
      <c r="G95" s="39">
        <f t="shared" si="30"/>
        <v>0</v>
      </c>
      <c r="H95" s="51"/>
      <c r="I95" s="51"/>
      <c r="J95" s="51"/>
      <c r="K95" s="51"/>
      <c r="L95" s="51"/>
      <c r="M95" s="51"/>
      <c r="N95" s="51"/>
    </row>
    <row r="96" spans="1:14" x14ac:dyDescent="0.2">
      <c r="A96" s="48"/>
      <c r="B96" s="49"/>
      <c r="C96" s="50"/>
      <c r="D96" s="50">
        <v>6655</v>
      </c>
      <c r="E96" s="49" t="s">
        <v>143</v>
      </c>
      <c r="F96" s="39">
        <f t="shared" si="29"/>
        <v>16498960</v>
      </c>
      <c r="G96" s="39">
        <f t="shared" si="30"/>
        <v>16498960</v>
      </c>
      <c r="H96" s="51"/>
      <c r="I96" s="51">
        <v>16498960</v>
      </c>
      <c r="J96" s="51"/>
      <c r="K96" s="51"/>
      <c r="L96" s="51"/>
      <c r="M96" s="51"/>
      <c r="N96" s="51"/>
    </row>
    <row r="97" spans="1:14" x14ac:dyDescent="0.2">
      <c r="A97" s="48"/>
      <c r="B97" s="49"/>
      <c r="C97" s="50"/>
      <c r="D97" s="50">
        <v>6656</v>
      </c>
      <c r="E97" s="49" t="s">
        <v>144</v>
      </c>
      <c r="F97" s="39">
        <f t="shared" si="29"/>
        <v>0</v>
      </c>
      <c r="G97" s="39">
        <f t="shared" si="30"/>
        <v>0</v>
      </c>
      <c r="H97" s="51"/>
      <c r="I97" s="51"/>
      <c r="J97" s="51"/>
      <c r="K97" s="51"/>
      <c r="L97" s="51"/>
      <c r="M97" s="51"/>
      <c r="N97" s="51"/>
    </row>
    <row r="98" spans="1:14" x14ac:dyDescent="0.2">
      <c r="A98" s="48"/>
      <c r="B98" s="49"/>
      <c r="C98" s="50"/>
      <c r="D98" s="50">
        <v>6657</v>
      </c>
      <c r="E98" s="49" t="s">
        <v>145</v>
      </c>
      <c r="F98" s="39">
        <f t="shared" si="29"/>
        <v>10500000</v>
      </c>
      <c r="G98" s="39">
        <f t="shared" si="30"/>
        <v>10500000</v>
      </c>
      <c r="H98" s="51"/>
      <c r="I98" s="51">
        <v>10500000</v>
      </c>
      <c r="J98" s="51"/>
      <c r="K98" s="51"/>
      <c r="L98" s="51"/>
      <c r="M98" s="51"/>
      <c r="N98" s="51"/>
    </row>
    <row r="99" spans="1:14" x14ac:dyDescent="0.2">
      <c r="A99" s="48"/>
      <c r="B99" s="49"/>
      <c r="C99" s="50"/>
      <c r="D99" s="50">
        <v>6658</v>
      </c>
      <c r="E99" s="49" t="s">
        <v>146</v>
      </c>
      <c r="F99" s="39">
        <f t="shared" si="29"/>
        <v>10000000</v>
      </c>
      <c r="G99" s="39">
        <f t="shared" si="30"/>
        <v>10000000</v>
      </c>
      <c r="H99" s="51"/>
      <c r="I99" s="51">
        <v>10000000</v>
      </c>
      <c r="J99" s="51"/>
      <c r="K99" s="51"/>
      <c r="L99" s="51"/>
      <c r="M99" s="51"/>
      <c r="N99" s="51"/>
    </row>
    <row r="100" spans="1:14" x14ac:dyDescent="0.2">
      <c r="A100" s="48"/>
      <c r="B100" s="49"/>
      <c r="C100" s="50"/>
      <c r="D100" s="50">
        <v>6699</v>
      </c>
      <c r="E100" s="49" t="s">
        <v>36</v>
      </c>
      <c r="F100" s="39">
        <f t="shared" si="29"/>
        <v>53773140</v>
      </c>
      <c r="G100" s="39">
        <f t="shared" si="30"/>
        <v>53773140</v>
      </c>
      <c r="H100" s="51"/>
      <c r="I100" s="51">
        <v>53773140</v>
      </c>
      <c r="J100" s="51"/>
      <c r="K100" s="51"/>
      <c r="L100" s="51"/>
      <c r="M100" s="51"/>
      <c r="N100" s="51"/>
    </row>
    <row r="101" spans="1:14" x14ac:dyDescent="0.2">
      <c r="A101" s="48"/>
      <c r="B101" s="46"/>
      <c r="C101" s="35">
        <v>6700</v>
      </c>
      <c r="D101" s="35"/>
      <c r="E101" s="46" t="s">
        <v>147</v>
      </c>
      <c r="F101" s="39">
        <f t="shared" si="29"/>
        <v>19400000</v>
      </c>
      <c r="G101" s="39">
        <f t="shared" si="30"/>
        <v>19400000</v>
      </c>
      <c r="H101" s="47">
        <f>SUM(H102:H107)</f>
        <v>19400000</v>
      </c>
      <c r="I101" s="47">
        <f t="shared" ref="I101" si="37">SUM(I102:I107)</f>
        <v>0</v>
      </c>
      <c r="J101" s="47"/>
      <c r="K101" s="47">
        <f t="shared" ref="K101:N101" si="38">SUM(K102:K107)</f>
        <v>0</v>
      </c>
      <c r="L101" s="47">
        <f t="shared" si="38"/>
        <v>0</v>
      </c>
      <c r="M101" s="47">
        <f t="shared" si="38"/>
        <v>0</v>
      </c>
      <c r="N101" s="47">
        <f t="shared" si="38"/>
        <v>0</v>
      </c>
    </row>
    <row r="102" spans="1:14" hidden="1" x14ac:dyDescent="0.2">
      <c r="A102" s="48"/>
      <c r="B102" s="49"/>
      <c r="C102" s="50"/>
      <c r="D102" s="50">
        <v>6701</v>
      </c>
      <c r="E102" s="49" t="s">
        <v>148</v>
      </c>
      <c r="F102" s="39">
        <f t="shared" si="29"/>
        <v>0</v>
      </c>
      <c r="G102" s="39">
        <f t="shared" si="30"/>
        <v>0</v>
      </c>
      <c r="H102" s="51"/>
      <c r="I102" s="51"/>
      <c r="J102" s="51"/>
      <c r="K102" s="51"/>
      <c r="L102" s="51"/>
      <c r="M102" s="51"/>
      <c r="N102" s="51"/>
    </row>
    <row r="103" spans="1:14" hidden="1" x14ac:dyDescent="0.2">
      <c r="A103" s="48"/>
      <c r="B103" s="49"/>
      <c r="C103" s="50"/>
      <c r="D103" s="50">
        <v>6702</v>
      </c>
      <c r="E103" s="49" t="s">
        <v>149</v>
      </c>
      <c r="F103" s="39">
        <f t="shared" si="29"/>
        <v>0</v>
      </c>
      <c r="G103" s="39">
        <f t="shared" si="30"/>
        <v>0</v>
      </c>
      <c r="H103" s="51"/>
      <c r="I103" s="51"/>
      <c r="J103" s="51"/>
      <c r="K103" s="51"/>
      <c r="L103" s="51"/>
      <c r="M103" s="51"/>
      <c r="N103" s="51"/>
    </row>
    <row r="104" spans="1:14" hidden="1" x14ac:dyDescent="0.2">
      <c r="A104" s="48"/>
      <c r="B104" s="49"/>
      <c r="C104" s="50"/>
      <c r="D104" s="50">
        <v>6703</v>
      </c>
      <c r="E104" s="49" t="s">
        <v>142</v>
      </c>
      <c r="F104" s="39">
        <f t="shared" si="29"/>
        <v>0</v>
      </c>
      <c r="G104" s="39">
        <f t="shared" si="30"/>
        <v>0</v>
      </c>
      <c r="H104" s="51"/>
      <c r="I104" s="51"/>
      <c r="J104" s="51"/>
      <c r="K104" s="51"/>
      <c r="L104" s="51"/>
      <c r="M104" s="51"/>
      <c r="N104" s="51"/>
    </row>
    <row r="105" spans="1:14" x14ac:dyDescent="0.2">
      <c r="A105" s="48"/>
      <c r="B105" s="49"/>
      <c r="C105" s="50"/>
      <c r="D105" s="50">
        <v>6704</v>
      </c>
      <c r="E105" s="49" t="s">
        <v>150</v>
      </c>
      <c r="F105" s="39">
        <f t="shared" si="29"/>
        <v>19400000</v>
      </c>
      <c r="G105" s="39">
        <f t="shared" si="30"/>
        <v>19400000</v>
      </c>
      <c r="H105" s="51">
        <v>19400000</v>
      </c>
      <c r="I105" s="51"/>
      <c r="J105" s="51"/>
      <c r="K105" s="51"/>
      <c r="L105" s="51"/>
      <c r="M105" s="51"/>
      <c r="N105" s="51"/>
    </row>
    <row r="106" spans="1:14" hidden="1" x14ac:dyDescent="0.2">
      <c r="A106" s="48"/>
      <c r="B106" s="49"/>
      <c r="C106" s="50"/>
      <c r="D106" s="50">
        <v>6705</v>
      </c>
      <c r="E106" s="49" t="s">
        <v>151</v>
      </c>
      <c r="F106" s="39">
        <f t="shared" si="29"/>
        <v>0</v>
      </c>
      <c r="G106" s="39">
        <f t="shared" si="30"/>
        <v>0</v>
      </c>
      <c r="H106" s="51"/>
      <c r="I106" s="51"/>
      <c r="J106" s="51"/>
      <c r="K106" s="51"/>
      <c r="L106" s="51"/>
      <c r="M106" s="51"/>
      <c r="N106" s="51"/>
    </row>
    <row r="107" spans="1:14" hidden="1" x14ac:dyDescent="0.2">
      <c r="A107" s="48"/>
      <c r="B107" s="49"/>
      <c r="C107" s="50"/>
      <c r="D107" s="50">
        <v>6749</v>
      </c>
      <c r="E107" s="49" t="s">
        <v>103</v>
      </c>
      <c r="F107" s="39">
        <f t="shared" si="29"/>
        <v>0</v>
      </c>
      <c r="G107" s="39">
        <f t="shared" si="30"/>
        <v>0</v>
      </c>
      <c r="H107" s="51"/>
      <c r="I107" s="51"/>
      <c r="J107" s="51"/>
      <c r="K107" s="51"/>
      <c r="L107" s="51"/>
      <c r="M107" s="51"/>
      <c r="N107" s="51"/>
    </row>
    <row r="108" spans="1:14" x14ac:dyDescent="0.2">
      <c r="A108" s="48"/>
      <c r="B108" s="46"/>
      <c r="C108" s="35">
        <v>6750</v>
      </c>
      <c r="D108" s="35"/>
      <c r="E108" s="46" t="s">
        <v>152</v>
      </c>
      <c r="F108" s="39">
        <f t="shared" si="29"/>
        <v>0</v>
      </c>
      <c r="G108" s="39">
        <f t="shared" si="30"/>
        <v>0</v>
      </c>
      <c r="H108" s="47">
        <f>SUM(H109:H117)</f>
        <v>0</v>
      </c>
      <c r="I108" s="47">
        <f t="shared" ref="I108:J108" si="39">SUM(I109:I117)</f>
        <v>0</v>
      </c>
      <c r="J108" s="47">
        <f t="shared" si="39"/>
        <v>0</v>
      </c>
      <c r="K108" s="47">
        <f t="shared" ref="K108:N108" si="40">SUM(K109:K117)</f>
        <v>0</v>
      </c>
      <c r="L108" s="47">
        <f t="shared" si="40"/>
        <v>0</v>
      </c>
      <c r="M108" s="47">
        <f t="shared" si="40"/>
        <v>0</v>
      </c>
      <c r="N108" s="47">
        <f t="shared" si="40"/>
        <v>0</v>
      </c>
    </row>
    <row r="109" spans="1:14" hidden="1" x14ac:dyDescent="0.2">
      <c r="A109" s="48"/>
      <c r="B109" s="49"/>
      <c r="C109" s="50"/>
      <c r="D109" s="50">
        <v>6751</v>
      </c>
      <c r="E109" s="49" t="s">
        <v>153</v>
      </c>
      <c r="F109" s="39">
        <f t="shared" si="29"/>
        <v>0</v>
      </c>
      <c r="G109" s="39">
        <f t="shared" si="30"/>
        <v>0</v>
      </c>
      <c r="H109" s="51"/>
      <c r="I109" s="51"/>
      <c r="J109" s="51"/>
      <c r="K109" s="51"/>
      <c r="L109" s="51"/>
      <c r="M109" s="51"/>
      <c r="N109" s="51"/>
    </row>
    <row r="110" spans="1:14" hidden="1" x14ac:dyDescent="0.2">
      <c r="A110" s="48"/>
      <c r="B110" s="49"/>
      <c r="C110" s="50"/>
      <c r="D110" s="50">
        <v>6752</v>
      </c>
      <c r="E110" s="49" t="s">
        <v>154</v>
      </c>
      <c r="F110" s="39">
        <f t="shared" si="29"/>
        <v>0</v>
      </c>
      <c r="G110" s="39">
        <f t="shared" si="30"/>
        <v>0</v>
      </c>
      <c r="H110" s="51"/>
      <c r="I110" s="51"/>
      <c r="J110" s="51"/>
      <c r="K110" s="51"/>
      <c r="L110" s="51"/>
      <c r="M110" s="51"/>
      <c r="N110" s="51"/>
    </row>
    <row r="111" spans="1:14" hidden="1" x14ac:dyDescent="0.2">
      <c r="A111" s="48"/>
      <c r="B111" s="49"/>
      <c r="C111" s="50"/>
      <c r="D111" s="50">
        <v>6754</v>
      </c>
      <c r="E111" s="49" t="s">
        <v>155</v>
      </c>
      <c r="F111" s="39">
        <f t="shared" si="29"/>
        <v>0</v>
      </c>
      <c r="G111" s="39">
        <f t="shared" si="30"/>
        <v>0</v>
      </c>
      <c r="H111" s="51"/>
      <c r="I111" s="51"/>
      <c r="J111" s="51"/>
      <c r="K111" s="51"/>
      <c r="L111" s="51"/>
      <c r="M111" s="51"/>
      <c r="N111" s="51"/>
    </row>
    <row r="112" spans="1:14" hidden="1" x14ac:dyDescent="0.2">
      <c r="A112" s="48"/>
      <c r="B112" s="49"/>
      <c r="C112" s="50"/>
      <c r="D112" s="50">
        <v>6755</v>
      </c>
      <c r="E112" s="49" t="s">
        <v>156</v>
      </c>
      <c r="F112" s="39">
        <f t="shared" si="29"/>
        <v>0</v>
      </c>
      <c r="G112" s="39">
        <f t="shared" si="30"/>
        <v>0</v>
      </c>
      <c r="H112" s="51"/>
      <c r="I112" s="51"/>
      <c r="J112" s="51"/>
      <c r="K112" s="51"/>
      <c r="L112" s="51"/>
      <c r="M112" s="51"/>
      <c r="N112" s="51"/>
    </row>
    <row r="113" spans="1:14" hidden="1" x14ac:dyDescent="0.2">
      <c r="A113" s="48"/>
      <c r="B113" s="49"/>
      <c r="C113" s="50"/>
      <c r="D113" s="50">
        <v>6756</v>
      </c>
      <c r="E113" s="49" t="s">
        <v>157</v>
      </c>
      <c r="F113" s="39">
        <f t="shared" si="29"/>
        <v>0</v>
      </c>
      <c r="G113" s="39">
        <f t="shared" si="30"/>
        <v>0</v>
      </c>
      <c r="H113" s="51"/>
      <c r="I113" s="51"/>
      <c r="J113" s="51"/>
      <c r="K113" s="51"/>
      <c r="L113" s="51"/>
      <c r="M113" s="51"/>
      <c r="N113" s="51"/>
    </row>
    <row r="114" spans="1:14" hidden="1" x14ac:dyDescent="0.2">
      <c r="A114" s="48"/>
      <c r="B114" s="49"/>
      <c r="C114" s="50"/>
      <c r="D114" s="50">
        <v>6757</v>
      </c>
      <c r="E114" s="49" t="s">
        <v>158</v>
      </c>
      <c r="F114" s="39">
        <f t="shared" si="29"/>
        <v>0</v>
      </c>
      <c r="G114" s="39">
        <f t="shared" si="30"/>
        <v>0</v>
      </c>
      <c r="H114" s="51"/>
      <c r="I114" s="51"/>
      <c r="J114" s="51"/>
      <c r="K114" s="51"/>
      <c r="L114" s="51"/>
      <c r="M114" s="51"/>
      <c r="N114" s="51"/>
    </row>
    <row r="115" spans="1:14" hidden="1" x14ac:dyDescent="0.2">
      <c r="A115" s="48"/>
      <c r="B115" s="49"/>
      <c r="C115" s="50"/>
      <c r="D115" s="50">
        <v>6758</v>
      </c>
      <c r="E115" s="49" t="s">
        <v>159</v>
      </c>
      <c r="F115" s="39">
        <f t="shared" si="29"/>
        <v>0</v>
      </c>
      <c r="G115" s="39">
        <f t="shared" si="30"/>
        <v>0</v>
      </c>
      <c r="H115" s="51"/>
      <c r="I115" s="51"/>
      <c r="J115" s="51"/>
      <c r="K115" s="51"/>
      <c r="L115" s="51"/>
      <c r="M115" s="51"/>
      <c r="N115" s="51"/>
    </row>
    <row r="116" spans="1:14" hidden="1" x14ac:dyDescent="0.2">
      <c r="A116" s="48"/>
      <c r="B116" s="49"/>
      <c r="C116" s="50"/>
      <c r="D116" s="50">
        <v>6761</v>
      </c>
      <c r="E116" s="49" t="s">
        <v>144</v>
      </c>
      <c r="F116" s="39">
        <f t="shared" si="29"/>
        <v>0</v>
      </c>
      <c r="G116" s="39">
        <f t="shared" si="30"/>
        <v>0</v>
      </c>
      <c r="H116" s="51"/>
      <c r="I116" s="51"/>
      <c r="J116" s="51"/>
      <c r="K116" s="51"/>
      <c r="L116" s="51"/>
      <c r="M116" s="51"/>
      <c r="N116" s="51"/>
    </row>
    <row r="117" spans="1:14" x14ac:dyDescent="0.2">
      <c r="A117" s="48"/>
      <c r="B117" s="49"/>
      <c r="C117" s="50"/>
      <c r="D117" s="50">
        <v>6799</v>
      </c>
      <c r="E117" s="49" t="s">
        <v>160</v>
      </c>
      <c r="F117" s="39">
        <f t="shared" si="29"/>
        <v>0</v>
      </c>
      <c r="G117" s="39">
        <f t="shared" si="30"/>
        <v>0</v>
      </c>
      <c r="H117" s="51"/>
      <c r="I117" s="51"/>
      <c r="J117" s="51"/>
      <c r="K117" s="51"/>
      <c r="L117" s="51"/>
      <c r="M117" s="51"/>
      <c r="N117" s="51"/>
    </row>
    <row r="118" spans="1:14" hidden="1" x14ac:dyDescent="0.2">
      <c r="A118" s="48"/>
      <c r="B118" s="46"/>
      <c r="C118" s="35">
        <v>6800</v>
      </c>
      <c r="D118" s="35"/>
      <c r="E118" s="46" t="s">
        <v>161</v>
      </c>
      <c r="F118" s="39">
        <f t="shared" si="29"/>
        <v>0</v>
      </c>
      <c r="G118" s="39">
        <f t="shared" si="30"/>
        <v>0</v>
      </c>
      <c r="H118" s="51"/>
      <c r="I118" s="51"/>
      <c r="J118" s="51"/>
      <c r="K118" s="51"/>
      <c r="L118" s="51"/>
      <c r="M118" s="51"/>
      <c r="N118" s="51"/>
    </row>
    <row r="119" spans="1:14" hidden="1" x14ac:dyDescent="0.2">
      <c r="A119" s="48"/>
      <c r="B119" s="49"/>
      <c r="C119" s="50"/>
      <c r="D119" s="50">
        <v>6801</v>
      </c>
      <c r="E119" s="49" t="s">
        <v>162</v>
      </c>
      <c r="F119" s="39">
        <f t="shared" si="29"/>
        <v>0</v>
      </c>
      <c r="G119" s="39">
        <f t="shared" si="30"/>
        <v>0</v>
      </c>
      <c r="H119" s="51"/>
      <c r="I119" s="51"/>
      <c r="J119" s="51"/>
      <c r="K119" s="51"/>
      <c r="L119" s="51"/>
      <c r="M119" s="51"/>
      <c r="N119" s="51"/>
    </row>
    <row r="120" spans="1:14" hidden="1" x14ac:dyDescent="0.2">
      <c r="A120" s="48"/>
      <c r="B120" s="49"/>
      <c r="C120" s="50"/>
      <c r="D120" s="50">
        <v>6802</v>
      </c>
      <c r="E120" s="49" t="s">
        <v>163</v>
      </c>
      <c r="F120" s="39">
        <f t="shared" si="29"/>
        <v>0</v>
      </c>
      <c r="G120" s="39">
        <f t="shared" si="30"/>
        <v>0</v>
      </c>
      <c r="H120" s="51"/>
      <c r="I120" s="51"/>
      <c r="J120" s="51"/>
      <c r="K120" s="51"/>
      <c r="L120" s="51"/>
      <c r="M120" s="51"/>
      <c r="N120" s="51"/>
    </row>
    <row r="121" spans="1:14" hidden="1" x14ac:dyDescent="0.2">
      <c r="A121" s="48"/>
      <c r="B121" s="49"/>
      <c r="C121" s="50"/>
      <c r="D121" s="50">
        <v>6803</v>
      </c>
      <c r="E121" s="49" t="s">
        <v>142</v>
      </c>
      <c r="F121" s="39">
        <f t="shared" si="29"/>
        <v>0</v>
      </c>
      <c r="G121" s="39">
        <f t="shared" si="30"/>
        <v>0</v>
      </c>
      <c r="H121" s="51"/>
      <c r="I121" s="51"/>
      <c r="J121" s="51"/>
      <c r="K121" s="51"/>
      <c r="L121" s="51"/>
      <c r="M121" s="51"/>
      <c r="N121" s="51"/>
    </row>
    <row r="122" spans="1:14" hidden="1" x14ac:dyDescent="0.2">
      <c r="A122" s="48"/>
      <c r="B122" s="49"/>
      <c r="C122" s="50"/>
      <c r="D122" s="50">
        <v>6805</v>
      </c>
      <c r="E122" s="49" t="s">
        <v>164</v>
      </c>
      <c r="F122" s="39">
        <f t="shared" si="29"/>
        <v>0</v>
      </c>
      <c r="G122" s="39">
        <f t="shared" si="30"/>
        <v>0</v>
      </c>
      <c r="H122" s="51"/>
      <c r="I122" s="51"/>
      <c r="J122" s="51"/>
      <c r="K122" s="51"/>
      <c r="L122" s="51"/>
      <c r="M122" s="51"/>
      <c r="N122" s="51"/>
    </row>
    <row r="123" spans="1:14" hidden="1" x14ac:dyDescent="0.2">
      <c r="A123" s="48"/>
      <c r="B123" s="49"/>
      <c r="C123" s="50"/>
      <c r="D123" s="50">
        <v>6806</v>
      </c>
      <c r="E123" s="49" t="s">
        <v>165</v>
      </c>
      <c r="F123" s="39">
        <f t="shared" si="29"/>
        <v>0</v>
      </c>
      <c r="G123" s="39">
        <f t="shared" si="30"/>
        <v>0</v>
      </c>
      <c r="H123" s="51"/>
      <c r="I123" s="51"/>
      <c r="J123" s="51"/>
      <c r="K123" s="51"/>
      <c r="L123" s="51"/>
      <c r="M123" s="51"/>
      <c r="N123" s="51"/>
    </row>
    <row r="124" spans="1:14" hidden="1" x14ac:dyDescent="0.2">
      <c r="A124" s="48"/>
      <c r="B124" s="49"/>
      <c r="C124" s="50"/>
      <c r="D124" s="50">
        <v>6849</v>
      </c>
      <c r="E124" s="49" t="s">
        <v>103</v>
      </c>
      <c r="F124" s="39">
        <f t="shared" si="29"/>
        <v>0</v>
      </c>
      <c r="G124" s="39">
        <f t="shared" si="30"/>
        <v>0</v>
      </c>
      <c r="H124" s="51"/>
      <c r="I124" s="51"/>
      <c r="J124" s="51"/>
      <c r="K124" s="51"/>
      <c r="L124" s="51"/>
      <c r="M124" s="51"/>
      <c r="N124" s="51"/>
    </row>
    <row r="125" spans="1:14" hidden="1" x14ac:dyDescent="0.2">
      <c r="A125" s="48"/>
      <c r="B125" s="46"/>
      <c r="C125" s="35">
        <v>6850</v>
      </c>
      <c r="D125" s="35"/>
      <c r="E125" s="46" t="s">
        <v>166</v>
      </c>
      <c r="F125" s="39">
        <f t="shared" si="29"/>
        <v>0</v>
      </c>
      <c r="G125" s="39">
        <f t="shared" si="30"/>
        <v>0</v>
      </c>
      <c r="H125" s="51"/>
      <c r="I125" s="51"/>
      <c r="J125" s="51"/>
      <c r="K125" s="51"/>
      <c r="L125" s="51"/>
      <c r="M125" s="51"/>
      <c r="N125" s="47">
        <f>SUM(N126:N130)</f>
        <v>0</v>
      </c>
    </row>
    <row r="126" spans="1:14" hidden="1" x14ac:dyDescent="0.2">
      <c r="A126" s="48"/>
      <c r="B126" s="49"/>
      <c r="C126" s="50"/>
      <c r="D126" s="50">
        <v>6851</v>
      </c>
      <c r="E126" s="49" t="s">
        <v>162</v>
      </c>
      <c r="F126" s="39">
        <f t="shared" si="29"/>
        <v>0</v>
      </c>
      <c r="G126" s="39">
        <f t="shared" si="30"/>
        <v>0</v>
      </c>
      <c r="H126" s="51"/>
      <c r="I126" s="51"/>
      <c r="J126" s="51"/>
      <c r="K126" s="51"/>
      <c r="L126" s="51"/>
      <c r="M126" s="51"/>
      <c r="N126" s="51"/>
    </row>
    <row r="127" spans="1:14" hidden="1" x14ac:dyDescent="0.2">
      <c r="A127" s="48"/>
      <c r="B127" s="49"/>
      <c r="C127" s="50"/>
      <c r="D127" s="50">
        <v>6852</v>
      </c>
      <c r="E127" s="49" t="s">
        <v>163</v>
      </c>
      <c r="F127" s="39">
        <f t="shared" si="29"/>
        <v>0</v>
      </c>
      <c r="G127" s="39">
        <f t="shared" si="30"/>
        <v>0</v>
      </c>
      <c r="H127" s="51"/>
      <c r="I127" s="51"/>
      <c r="J127" s="51"/>
      <c r="K127" s="51"/>
      <c r="L127" s="51"/>
      <c r="M127" s="51"/>
      <c r="N127" s="51"/>
    </row>
    <row r="128" spans="1:14" hidden="1" x14ac:dyDescent="0.2">
      <c r="A128" s="48"/>
      <c r="B128" s="49"/>
      <c r="C128" s="50"/>
      <c r="D128" s="50">
        <v>6853</v>
      </c>
      <c r="E128" s="49" t="s">
        <v>142</v>
      </c>
      <c r="F128" s="39">
        <f t="shared" si="29"/>
        <v>0</v>
      </c>
      <c r="G128" s="39">
        <f t="shared" si="30"/>
        <v>0</v>
      </c>
      <c r="H128" s="51"/>
      <c r="I128" s="51"/>
      <c r="J128" s="51"/>
      <c r="K128" s="51"/>
      <c r="L128" s="51"/>
      <c r="M128" s="51"/>
      <c r="N128" s="51"/>
    </row>
    <row r="129" spans="1:14" hidden="1" x14ac:dyDescent="0.2">
      <c r="A129" s="48"/>
      <c r="B129" s="49"/>
      <c r="C129" s="50"/>
      <c r="D129" s="50">
        <v>6855</v>
      </c>
      <c r="E129" s="49" t="s">
        <v>164</v>
      </c>
      <c r="F129" s="39">
        <f t="shared" si="29"/>
        <v>0</v>
      </c>
      <c r="G129" s="39">
        <f t="shared" si="30"/>
        <v>0</v>
      </c>
      <c r="H129" s="51"/>
      <c r="I129" s="51"/>
      <c r="J129" s="51"/>
      <c r="K129" s="51"/>
      <c r="L129" s="51"/>
      <c r="M129" s="51"/>
      <c r="N129" s="51"/>
    </row>
    <row r="130" spans="1:14" hidden="1" x14ac:dyDescent="0.2">
      <c r="A130" s="48"/>
      <c r="B130" s="49"/>
      <c r="C130" s="50"/>
      <c r="D130" s="50">
        <v>6899</v>
      </c>
      <c r="E130" s="49" t="s">
        <v>103</v>
      </c>
      <c r="F130" s="39">
        <f t="shared" si="29"/>
        <v>0</v>
      </c>
      <c r="G130" s="39">
        <f t="shared" si="30"/>
        <v>0</v>
      </c>
      <c r="H130" s="51"/>
      <c r="I130" s="51"/>
      <c r="J130" s="51"/>
      <c r="K130" s="51"/>
      <c r="L130" s="51"/>
      <c r="M130" s="51"/>
      <c r="N130" s="51"/>
    </row>
    <row r="131" spans="1:14" ht="25.5" x14ac:dyDescent="0.2">
      <c r="A131" s="48"/>
      <c r="B131" s="46"/>
      <c r="C131" s="35">
        <v>6900</v>
      </c>
      <c r="D131" s="35"/>
      <c r="E131" s="46" t="s">
        <v>167</v>
      </c>
      <c r="F131" s="39">
        <f t="shared" si="29"/>
        <v>2250114000</v>
      </c>
      <c r="G131" s="39">
        <f t="shared" si="30"/>
        <v>2250114000</v>
      </c>
      <c r="H131" s="47">
        <f>SUM(H132:H143)</f>
        <v>0</v>
      </c>
      <c r="I131" s="47">
        <f t="shared" ref="I131:J131" si="41">SUM(I132:I143)</f>
        <v>2250114000</v>
      </c>
      <c r="J131" s="47">
        <f t="shared" si="41"/>
        <v>0</v>
      </c>
      <c r="K131" s="47">
        <f t="shared" ref="K131:M131" si="42">SUM(K132:K143)</f>
        <v>0</v>
      </c>
      <c r="L131" s="47">
        <f t="shared" si="42"/>
        <v>0</v>
      </c>
      <c r="M131" s="47">
        <f t="shared" si="42"/>
        <v>0</v>
      </c>
      <c r="N131" s="47">
        <f>SUM(N132:N143)</f>
        <v>0</v>
      </c>
    </row>
    <row r="132" spans="1:14" x14ac:dyDescent="0.2">
      <c r="A132" s="48"/>
      <c r="B132" s="49"/>
      <c r="C132" s="50"/>
      <c r="D132" s="50">
        <v>6901</v>
      </c>
      <c r="E132" s="49" t="s">
        <v>168</v>
      </c>
      <c r="F132" s="39">
        <f t="shared" si="29"/>
        <v>0</v>
      </c>
      <c r="G132" s="39">
        <f t="shared" si="30"/>
        <v>0</v>
      </c>
      <c r="H132" s="51"/>
      <c r="I132" s="51"/>
      <c r="J132" s="51"/>
      <c r="K132" s="51"/>
      <c r="L132" s="51"/>
      <c r="M132" s="51"/>
      <c r="N132" s="51"/>
    </row>
    <row r="133" spans="1:14" x14ac:dyDescent="0.2">
      <c r="A133" s="48"/>
      <c r="B133" s="49"/>
      <c r="C133" s="50"/>
      <c r="D133" s="50">
        <v>6902</v>
      </c>
      <c r="E133" s="49" t="s">
        <v>169</v>
      </c>
      <c r="F133" s="39">
        <f t="shared" si="29"/>
        <v>0</v>
      </c>
      <c r="G133" s="39">
        <f t="shared" si="30"/>
        <v>0</v>
      </c>
      <c r="H133" s="51"/>
      <c r="I133" s="51"/>
      <c r="J133" s="51"/>
      <c r="K133" s="51"/>
      <c r="L133" s="51"/>
      <c r="M133" s="51"/>
      <c r="N133" s="51"/>
    </row>
    <row r="134" spans="1:14" x14ac:dyDescent="0.2">
      <c r="A134" s="48"/>
      <c r="B134" s="49"/>
      <c r="C134" s="50"/>
      <c r="D134" s="50">
        <v>6903</v>
      </c>
      <c r="E134" s="49" t="s">
        <v>170</v>
      </c>
      <c r="F134" s="39">
        <f t="shared" si="29"/>
        <v>0</v>
      </c>
      <c r="G134" s="39">
        <f t="shared" si="30"/>
        <v>0</v>
      </c>
      <c r="H134" s="51"/>
      <c r="I134" s="51"/>
      <c r="J134" s="51"/>
      <c r="K134" s="51"/>
      <c r="L134" s="51"/>
      <c r="M134" s="51"/>
      <c r="N134" s="51"/>
    </row>
    <row r="135" spans="1:14" x14ac:dyDescent="0.2">
      <c r="A135" s="48"/>
      <c r="B135" s="49"/>
      <c r="C135" s="50"/>
      <c r="D135" s="50">
        <v>6905</v>
      </c>
      <c r="E135" s="49" t="s">
        <v>171</v>
      </c>
      <c r="F135" s="39">
        <f t="shared" si="29"/>
        <v>15000000</v>
      </c>
      <c r="G135" s="39">
        <f t="shared" si="30"/>
        <v>15000000</v>
      </c>
      <c r="H135" s="51"/>
      <c r="I135" s="51">
        <v>15000000</v>
      </c>
      <c r="J135" s="51"/>
      <c r="K135" s="51"/>
      <c r="L135" s="51"/>
      <c r="M135" s="51"/>
      <c r="N135" s="51"/>
    </row>
    <row r="136" spans="1:14" x14ac:dyDescent="0.2">
      <c r="A136" s="48"/>
      <c r="B136" s="49"/>
      <c r="C136" s="50"/>
      <c r="D136" s="50">
        <v>6907</v>
      </c>
      <c r="E136" s="49" t="s">
        <v>172</v>
      </c>
      <c r="F136" s="39">
        <f t="shared" si="29"/>
        <v>2235114000</v>
      </c>
      <c r="G136" s="39">
        <f t="shared" si="30"/>
        <v>2235114000</v>
      </c>
      <c r="H136" s="51"/>
      <c r="I136" s="51">
        <v>2235114000</v>
      </c>
      <c r="J136" s="51"/>
      <c r="K136" s="51"/>
      <c r="L136" s="51"/>
      <c r="M136" s="51"/>
      <c r="N136" s="51"/>
    </row>
    <row r="137" spans="1:14" x14ac:dyDescent="0.2">
      <c r="A137" s="48"/>
      <c r="B137" s="49"/>
      <c r="C137" s="50"/>
      <c r="D137" s="50">
        <v>6912</v>
      </c>
      <c r="E137" s="49" t="s">
        <v>173</v>
      </c>
      <c r="F137" s="39">
        <f t="shared" si="29"/>
        <v>0</v>
      </c>
      <c r="G137" s="39">
        <f t="shared" si="30"/>
        <v>0</v>
      </c>
      <c r="H137" s="51"/>
      <c r="I137" s="51"/>
      <c r="J137" s="51"/>
      <c r="K137" s="51"/>
      <c r="L137" s="51"/>
      <c r="M137" s="51"/>
      <c r="N137" s="51"/>
    </row>
    <row r="138" spans="1:14" x14ac:dyDescent="0.2">
      <c r="A138" s="48"/>
      <c r="B138" s="49"/>
      <c r="C138" s="50"/>
      <c r="D138" s="50">
        <v>6913</v>
      </c>
      <c r="E138" s="49" t="s">
        <v>174</v>
      </c>
      <c r="F138" s="39">
        <f t="shared" si="29"/>
        <v>0</v>
      </c>
      <c r="G138" s="39">
        <f t="shared" si="30"/>
        <v>0</v>
      </c>
      <c r="H138" s="51"/>
      <c r="I138" s="51"/>
      <c r="J138" s="51"/>
      <c r="K138" s="51"/>
      <c r="L138" s="51"/>
      <c r="M138" s="51"/>
      <c r="N138" s="51"/>
    </row>
    <row r="139" spans="1:14" x14ac:dyDescent="0.2">
      <c r="A139" s="48"/>
      <c r="B139" s="49"/>
      <c r="C139" s="50"/>
      <c r="D139" s="50">
        <v>6918</v>
      </c>
      <c r="E139" s="49" t="s">
        <v>175</v>
      </c>
      <c r="F139" s="39">
        <f t="shared" ref="F139:F202" si="43">G139+K139+L139+M139+N139</f>
        <v>0</v>
      </c>
      <c r="G139" s="39">
        <f t="shared" ref="G139:G202" si="44">SUM(H139:J139)</f>
        <v>0</v>
      </c>
      <c r="H139" s="51"/>
      <c r="I139" s="51"/>
      <c r="J139" s="51"/>
      <c r="K139" s="51"/>
      <c r="L139" s="51"/>
      <c r="M139" s="51"/>
      <c r="N139" s="51"/>
    </row>
    <row r="140" spans="1:14" x14ac:dyDescent="0.2">
      <c r="A140" s="48"/>
      <c r="B140" s="49"/>
      <c r="C140" s="50"/>
      <c r="D140" s="50">
        <v>6921</v>
      </c>
      <c r="E140" s="49" t="s">
        <v>176</v>
      </c>
      <c r="F140" s="39">
        <f t="shared" si="43"/>
        <v>0</v>
      </c>
      <c r="G140" s="39">
        <f t="shared" si="44"/>
        <v>0</v>
      </c>
      <c r="H140" s="51"/>
      <c r="I140" s="51"/>
      <c r="J140" s="51"/>
      <c r="K140" s="51"/>
      <c r="L140" s="51"/>
      <c r="M140" s="51"/>
      <c r="N140" s="51"/>
    </row>
    <row r="141" spans="1:14" hidden="1" x14ac:dyDescent="0.2">
      <c r="A141" s="48"/>
      <c r="B141" s="49"/>
      <c r="C141" s="50"/>
      <c r="D141" s="50">
        <v>6922</v>
      </c>
      <c r="E141" s="49" t="s">
        <v>177</v>
      </c>
      <c r="F141" s="39">
        <f t="shared" si="43"/>
        <v>0</v>
      </c>
      <c r="G141" s="39">
        <f t="shared" si="44"/>
        <v>0</v>
      </c>
      <c r="H141" s="51"/>
      <c r="I141" s="51"/>
      <c r="J141" s="51"/>
      <c r="K141" s="51"/>
      <c r="L141" s="51"/>
      <c r="M141" s="51"/>
      <c r="N141" s="51"/>
    </row>
    <row r="142" spans="1:14" hidden="1" x14ac:dyDescent="0.2">
      <c r="A142" s="48"/>
      <c r="B142" s="49"/>
      <c r="C142" s="50"/>
      <c r="D142" s="50">
        <v>6923</v>
      </c>
      <c r="E142" s="49" t="s">
        <v>178</v>
      </c>
      <c r="F142" s="39">
        <f t="shared" si="43"/>
        <v>0</v>
      </c>
      <c r="G142" s="39">
        <f t="shared" si="44"/>
        <v>0</v>
      </c>
      <c r="H142" s="51"/>
      <c r="I142" s="51"/>
      <c r="J142" s="51"/>
      <c r="K142" s="51"/>
      <c r="L142" s="51"/>
      <c r="M142" s="51"/>
      <c r="N142" s="51"/>
    </row>
    <row r="143" spans="1:14" x14ac:dyDescent="0.2">
      <c r="A143" s="48"/>
      <c r="B143" s="49"/>
      <c r="C143" s="50"/>
      <c r="D143" s="50">
        <v>6949</v>
      </c>
      <c r="E143" s="49" t="s">
        <v>179</v>
      </c>
      <c r="F143" s="39">
        <f t="shared" si="43"/>
        <v>0</v>
      </c>
      <c r="G143" s="39">
        <f t="shared" si="44"/>
        <v>0</v>
      </c>
      <c r="H143" s="51"/>
      <c r="I143" s="51"/>
      <c r="J143" s="51"/>
      <c r="K143" s="51"/>
      <c r="L143" s="51"/>
      <c r="M143" s="51"/>
      <c r="N143" s="51"/>
    </row>
    <row r="144" spans="1:14" x14ac:dyDescent="0.2">
      <c r="A144" s="48"/>
      <c r="B144" s="46"/>
      <c r="C144" s="35">
        <v>6950</v>
      </c>
      <c r="D144" s="35"/>
      <c r="E144" s="46" t="s">
        <v>180</v>
      </c>
      <c r="F144" s="39">
        <f t="shared" si="43"/>
        <v>9151500000</v>
      </c>
      <c r="G144" s="39">
        <f t="shared" si="44"/>
        <v>9151500000</v>
      </c>
      <c r="H144" s="47">
        <f>SUM(H145:H151)</f>
        <v>0</v>
      </c>
      <c r="I144" s="47">
        <f t="shared" ref="I144:J144" si="45">SUM(I145:I151)</f>
        <v>9151500000</v>
      </c>
      <c r="J144" s="47">
        <f t="shared" si="45"/>
        <v>0</v>
      </c>
      <c r="K144" s="47">
        <f t="shared" ref="K144:N144" si="46">SUM(K145:K151)</f>
        <v>0</v>
      </c>
      <c r="L144" s="47">
        <f t="shared" si="46"/>
        <v>0</v>
      </c>
      <c r="M144" s="47">
        <f t="shared" si="46"/>
        <v>0</v>
      </c>
      <c r="N144" s="47">
        <f t="shared" si="46"/>
        <v>0</v>
      </c>
    </row>
    <row r="145" spans="1:14" x14ac:dyDescent="0.2">
      <c r="A145" s="48"/>
      <c r="B145" s="49"/>
      <c r="C145" s="50"/>
      <c r="D145" s="50">
        <v>6951</v>
      </c>
      <c r="E145" s="49" t="s">
        <v>168</v>
      </c>
      <c r="F145" s="39">
        <f t="shared" si="43"/>
        <v>0</v>
      </c>
      <c r="G145" s="39">
        <f t="shared" si="44"/>
        <v>0</v>
      </c>
      <c r="H145" s="51"/>
      <c r="I145" s="51"/>
      <c r="J145" s="51"/>
      <c r="K145" s="51"/>
      <c r="L145" s="51"/>
      <c r="M145" s="51"/>
      <c r="N145" s="51"/>
    </row>
    <row r="146" spans="1:14" x14ac:dyDescent="0.2">
      <c r="A146" s="48"/>
      <c r="B146" s="49"/>
      <c r="C146" s="50"/>
      <c r="D146" s="50">
        <v>6952</v>
      </c>
      <c r="E146" s="49" t="s">
        <v>169</v>
      </c>
      <c r="F146" s="39">
        <f t="shared" si="43"/>
        <v>0</v>
      </c>
      <c r="G146" s="39">
        <f t="shared" si="44"/>
        <v>0</v>
      </c>
      <c r="H146" s="51"/>
      <c r="I146" s="51"/>
      <c r="J146" s="51"/>
      <c r="K146" s="51"/>
      <c r="L146" s="51"/>
      <c r="M146" s="51"/>
      <c r="N146" s="51"/>
    </row>
    <row r="147" spans="1:14" x14ac:dyDescent="0.2">
      <c r="A147" s="48"/>
      <c r="B147" s="49"/>
      <c r="C147" s="50"/>
      <c r="D147" s="50">
        <v>6953</v>
      </c>
      <c r="E147" s="49" t="s">
        <v>170</v>
      </c>
      <c r="F147" s="39">
        <f t="shared" si="43"/>
        <v>0</v>
      </c>
      <c r="G147" s="39">
        <f t="shared" si="44"/>
        <v>0</v>
      </c>
      <c r="H147" s="51"/>
      <c r="I147" s="51"/>
      <c r="J147" s="51"/>
      <c r="K147" s="51"/>
      <c r="L147" s="51"/>
      <c r="M147" s="51"/>
      <c r="N147" s="51"/>
    </row>
    <row r="148" spans="1:14" x14ac:dyDescent="0.2">
      <c r="A148" s="48"/>
      <c r="B148" s="49"/>
      <c r="C148" s="50"/>
      <c r="D148" s="50">
        <v>6954</v>
      </c>
      <c r="E148" s="49" t="s">
        <v>171</v>
      </c>
      <c r="F148" s="39">
        <f t="shared" si="43"/>
        <v>9151500000</v>
      </c>
      <c r="G148" s="39">
        <f t="shared" si="44"/>
        <v>9151500000</v>
      </c>
      <c r="H148" s="51"/>
      <c r="I148" s="51">
        <v>9151500000</v>
      </c>
      <c r="J148" s="51"/>
      <c r="K148" s="51"/>
      <c r="L148" s="51"/>
      <c r="M148" s="51"/>
      <c r="N148" s="51"/>
    </row>
    <row r="149" spans="1:14" x14ac:dyDescent="0.2">
      <c r="A149" s="48"/>
      <c r="B149" s="49"/>
      <c r="C149" s="50"/>
      <c r="D149" s="50">
        <v>6955</v>
      </c>
      <c r="E149" s="49" t="s">
        <v>174</v>
      </c>
      <c r="F149" s="39">
        <f t="shared" si="43"/>
        <v>0</v>
      </c>
      <c r="G149" s="39">
        <f t="shared" si="44"/>
        <v>0</v>
      </c>
      <c r="H149" s="51"/>
      <c r="I149" s="51"/>
      <c r="J149" s="51"/>
      <c r="K149" s="51"/>
      <c r="L149" s="51"/>
      <c r="M149" s="51"/>
      <c r="N149" s="51"/>
    </row>
    <row r="150" spans="1:14" x14ac:dyDescent="0.2">
      <c r="A150" s="48"/>
      <c r="B150" s="49"/>
      <c r="C150" s="50"/>
      <c r="D150" s="50">
        <v>6956</v>
      </c>
      <c r="E150" s="49" t="s">
        <v>173</v>
      </c>
      <c r="F150" s="39">
        <f t="shared" si="43"/>
        <v>0</v>
      </c>
      <c r="G150" s="39">
        <f t="shared" si="44"/>
        <v>0</v>
      </c>
      <c r="H150" s="51"/>
      <c r="I150" s="51"/>
      <c r="J150" s="51"/>
      <c r="K150" s="51"/>
      <c r="L150" s="51"/>
      <c r="M150" s="51"/>
      <c r="N150" s="51"/>
    </row>
    <row r="151" spans="1:14" x14ac:dyDescent="0.2">
      <c r="A151" s="48"/>
      <c r="B151" s="49"/>
      <c r="C151" s="50"/>
      <c r="D151" s="50">
        <v>6999</v>
      </c>
      <c r="E151" s="49" t="s">
        <v>181</v>
      </c>
      <c r="F151" s="39">
        <f t="shared" si="43"/>
        <v>0</v>
      </c>
      <c r="G151" s="39">
        <f t="shared" si="44"/>
        <v>0</v>
      </c>
      <c r="H151" s="51"/>
      <c r="I151" s="51"/>
      <c r="J151" s="51"/>
      <c r="K151" s="51"/>
      <c r="L151" s="51"/>
      <c r="M151" s="51"/>
      <c r="N151" s="51"/>
    </row>
    <row r="152" spans="1:14" x14ac:dyDescent="0.2">
      <c r="A152" s="48"/>
      <c r="B152" s="46"/>
      <c r="C152" s="35">
        <v>7000</v>
      </c>
      <c r="D152" s="35"/>
      <c r="E152" s="46" t="s">
        <v>182</v>
      </c>
      <c r="F152" s="39">
        <f t="shared" si="43"/>
        <v>9707900</v>
      </c>
      <c r="G152" s="39">
        <f t="shared" si="44"/>
        <v>9707900</v>
      </c>
      <c r="H152" s="47">
        <f>SUM(H153:H160)</f>
        <v>0</v>
      </c>
      <c r="I152" s="47">
        <f t="shared" ref="I152:J152" si="47">SUM(I153:I160)</f>
        <v>9707900</v>
      </c>
      <c r="J152" s="47">
        <f t="shared" si="47"/>
        <v>0</v>
      </c>
      <c r="K152" s="47">
        <f t="shared" ref="K152:N152" si="48">SUM(K153:K160)</f>
        <v>0</v>
      </c>
      <c r="L152" s="47">
        <f t="shared" si="48"/>
        <v>0</v>
      </c>
      <c r="M152" s="47">
        <f t="shared" si="48"/>
        <v>0</v>
      </c>
      <c r="N152" s="47">
        <f t="shared" si="48"/>
        <v>0</v>
      </c>
    </row>
    <row r="153" spans="1:14" x14ac:dyDescent="0.2">
      <c r="A153" s="48"/>
      <c r="B153" s="49"/>
      <c r="C153" s="50"/>
      <c r="D153" s="50">
        <v>7001</v>
      </c>
      <c r="E153" s="49" t="s">
        <v>183</v>
      </c>
      <c r="F153" s="39">
        <f t="shared" si="43"/>
        <v>0</v>
      </c>
      <c r="G153" s="39">
        <f t="shared" si="44"/>
        <v>0</v>
      </c>
      <c r="H153" s="51"/>
      <c r="I153" s="51"/>
      <c r="J153" s="51"/>
      <c r="K153" s="51"/>
      <c r="L153" s="51"/>
      <c r="M153" s="51"/>
      <c r="N153" s="51"/>
    </row>
    <row r="154" spans="1:14" x14ac:dyDescent="0.2">
      <c r="A154" s="48"/>
      <c r="B154" s="49"/>
      <c r="C154" s="50"/>
      <c r="D154" s="50">
        <v>7004</v>
      </c>
      <c r="E154" s="49" t="s">
        <v>184</v>
      </c>
      <c r="F154" s="39">
        <f t="shared" si="43"/>
        <v>0</v>
      </c>
      <c r="G154" s="39">
        <f t="shared" si="44"/>
        <v>0</v>
      </c>
      <c r="H154" s="51"/>
      <c r="I154" s="51"/>
      <c r="J154" s="51"/>
      <c r="K154" s="51"/>
      <c r="L154" s="51"/>
      <c r="M154" s="51"/>
      <c r="N154" s="51"/>
    </row>
    <row r="155" spans="1:14" x14ac:dyDescent="0.2">
      <c r="A155" s="48"/>
      <c r="B155" s="49"/>
      <c r="C155" s="50"/>
      <c r="D155" s="50">
        <v>7008</v>
      </c>
      <c r="E155" s="49" t="s">
        <v>185</v>
      </c>
      <c r="F155" s="39">
        <f t="shared" si="43"/>
        <v>0</v>
      </c>
      <c r="G155" s="39">
        <f t="shared" si="44"/>
        <v>0</v>
      </c>
      <c r="H155" s="51"/>
      <c r="I155" s="51"/>
      <c r="J155" s="51"/>
      <c r="K155" s="51"/>
      <c r="L155" s="51"/>
      <c r="M155" s="51"/>
      <c r="N155" s="51"/>
    </row>
    <row r="156" spans="1:14" x14ac:dyDescent="0.2">
      <c r="A156" s="48"/>
      <c r="B156" s="49"/>
      <c r="C156" s="50"/>
      <c r="D156" s="50">
        <v>7011</v>
      </c>
      <c r="E156" s="49" t="s">
        <v>186</v>
      </c>
      <c r="F156" s="39">
        <f t="shared" si="43"/>
        <v>0</v>
      </c>
      <c r="G156" s="39">
        <f t="shared" si="44"/>
        <v>0</v>
      </c>
      <c r="H156" s="51"/>
      <c r="I156" s="51"/>
      <c r="J156" s="51"/>
      <c r="K156" s="51"/>
      <c r="L156" s="51"/>
      <c r="M156" s="51"/>
      <c r="N156" s="51"/>
    </row>
    <row r="157" spans="1:14" x14ac:dyDescent="0.2">
      <c r="A157" s="48"/>
      <c r="B157" s="49"/>
      <c r="C157" s="50"/>
      <c r="D157" s="50">
        <v>7012</v>
      </c>
      <c r="E157" s="49" t="s">
        <v>187</v>
      </c>
      <c r="F157" s="39">
        <f t="shared" si="43"/>
        <v>0</v>
      </c>
      <c r="G157" s="39">
        <f t="shared" si="44"/>
        <v>0</v>
      </c>
      <c r="H157" s="51"/>
      <c r="I157" s="51"/>
      <c r="J157" s="51"/>
      <c r="K157" s="51"/>
      <c r="L157" s="51"/>
      <c r="M157" s="51"/>
      <c r="N157" s="51"/>
    </row>
    <row r="158" spans="1:14" x14ac:dyDescent="0.2">
      <c r="A158" s="48"/>
      <c r="B158" s="49"/>
      <c r="C158" s="50"/>
      <c r="D158" s="50">
        <v>7017</v>
      </c>
      <c r="E158" s="49" t="s">
        <v>188</v>
      </c>
      <c r="F158" s="39">
        <f t="shared" si="43"/>
        <v>0</v>
      </c>
      <c r="G158" s="39">
        <f t="shared" si="44"/>
        <v>0</v>
      </c>
      <c r="H158" s="51"/>
      <c r="I158" s="51"/>
      <c r="J158" s="51"/>
      <c r="K158" s="51"/>
      <c r="L158" s="51"/>
      <c r="M158" s="51"/>
      <c r="N158" s="51"/>
    </row>
    <row r="159" spans="1:14" x14ac:dyDescent="0.2">
      <c r="A159" s="48"/>
      <c r="B159" s="49"/>
      <c r="C159" s="50"/>
      <c r="D159" s="50">
        <v>7018</v>
      </c>
      <c r="E159" s="49" t="s">
        <v>189</v>
      </c>
      <c r="F159" s="39">
        <f t="shared" si="43"/>
        <v>0</v>
      </c>
      <c r="G159" s="39">
        <f t="shared" si="44"/>
        <v>0</v>
      </c>
      <c r="H159" s="51"/>
      <c r="I159" s="51"/>
      <c r="J159" s="51"/>
      <c r="K159" s="51"/>
      <c r="L159" s="51"/>
      <c r="M159" s="51"/>
      <c r="N159" s="51"/>
    </row>
    <row r="160" spans="1:14" x14ac:dyDescent="0.2">
      <c r="A160" s="48"/>
      <c r="B160" s="49"/>
      <c r="C160" s="50"/>
      <c r="D160" s="50">
        <v>7049</v>
      </c>
      <c r="E160" s="49" t="s">
        <v>103</v>
      </c>
      <c r="F160" s="39">
        <f t="shared" si="43"/>
        <v>9707900</v>
      </c>
      <c r="G160" s="39">
        <f t="shared" si="44"/>
        <v>9707900</v>
      </c>
      <c r="H160" s="51"/>
      <c r="I160" s="51">
        <v>9707900</v>
      </c>
      <c r="J160" s="51"/>
      <c r="K160" s="51"/>
      <c r="L160" s="51"/>
      <c r="M160" s="51"/>
      <c r="N160" s="51"/>
    </row>
    <row r="161" spans="1:14" x14ac:dyDescent="0.2">
      <c r="A161" s="48"/>
      <c r="B161" s="46"/>
      <c r="C161" s="35">
        <v>7050</v>
      </c>
      <c r="D161" s="35"/>
      <c r="E161" s="46" t="s">
        <v>190</v>
      </c>
      <c r="F161" s="39">
        <f t="shared" si="43"/>
        <v>0</v>
      </c>
      <c r="G161" s="39">
        <f t="shared" si="44"/>
        <v>0</v>
      </c>
      <c r="H161" s="47">
        <f>SUM(H162:H166)</f>
        <v>0</v>
      </c>
      <c r="I161" s="47">
        <f t="shared" ref="I161" si="49">SUM(I162:I166)</f>
        <v>0</v>
      </c>
      <c r="J161" s="47">
        <f t="shared" ref="J161" si="50">SUM(J162:J166)</f>
        <v>0</v>
      </c>
      <c r="K161" s="47">
        <f t="shared" ref="K161:N161" si="51">SUM(K162:K166)</f>
        <v>0</v>
      </c>
      <c r="L161" s="47">
        <f t="shared" si="51"/>
        <v>0</v>
      </c>
      <c r="M161" s="47">
        <f t="shared" si="51"/>
        <v>0</v>
      </c>
      <c r="N161" s="47">
        <f t="shared" si="51"/>
        <v>0</v>
      </c>
    </row>
    <row r="162" spans="1:14" x14ac:dyDescent="0.2">
      <c r="A162" s="48"/>
      <c r="B162" s="49"/>
      <c r="C162" s="50"/>
      <c r="D162" s="50">
        <v>7051</v>
      </c>
      <c r="E162" s="49" t="s">
        <v>191</v>
      </c>
      <c r="F162" s="39">
        <f t="shared" si="43"/>
        <v>0</v>
      </c>
      <c r="G162" s="39">
        <f t="shared" si="44"/>
        <v>0</v>
      </c>
      <c r="H162" s="51"/>
      <c r="I162" s="51"/>
      <c r="J162" s="51"/>
      <c r="K162" s="51"/>
      <c r="L162" s="51"/>
      <c r="M162" s="51"/>
      <c r="N162" s="51"/>
    </row>
    <row r="163" spans="1:14" x14ac:dyDescent="0.2">
      <c r="A163" s="48"/>
      <c r="B163" s="49"/>
      <c r="C163" s="50"/>
      <c r="D163" s="50">
        <v>7052</v>
      </c>
      <c r="E163" s="49" t="s">
        <v>192</v>
      </c>
      <c r="F163" s="39">
        <f t="shared" si="43"/>
        <v>0</v>
      </c>
      <c r="G163" s="39">
        <f t="shared" si="44"/>
        <v>0</v>
      </c>
      <c r="H163" s="51"/>
      <c r="I163" s="51"/>
      <c r="J163" s="51"/>
      <c r="K163" s="51"/>
      <c r="L163" s="51"/>
      <c r="M163" s="51"/>
      <c r="N163" s="51"/>
    </row>
    <row r="164" spans="1:14" x14ac:dyDescent="0.2">
      <c r="A164" s="48"/>
      <c r="B164" s="49"/>
      <c r="C164" s="50"/>
      <c r="D164" s="50">
        <v>7053</v>
      </c>
      <c r="E164" s="49" t="s">
        <v>193</v>
      </c>
      <c r="F164" s="39">
        <f t="shared" si="43"/>
        <v>0</v>
      </c>
      <c r="G164" s="39">
        <f t="shared" si="44"/>
        <v>0</v>
      </c>
      <c r="H164" s="51"/>
      <c r="I164" s="51"/>
      <c r="J164" s="51"/>
      <c r="K164" s="51"/>
      <c r="L164" s="51"/>
      <c r="M164" s="51"/>
      <c r="N164" s="51"/>
    </row>
    <row r="165" spans="1:14" x14ac:dyDescent="0.2">
      <c r="A165" s="48"/>
      <c r="B165" s="49"/>
      <c r="C165" s="50"/>
      <c r="D165" s="50">
        <v>7054</v>
      </c>
      <c r="E165" s="49" t="s">
        <v>194</v>
      </c>
      <c r="F165" s="39">
        <f t="shared" si="43"/>
        <v>0</v>
      </c>
      <c r="G165" s="39">
        <f t="shared" si="44"/>
        <v>0</v>
      </c>
      <c r="H165" s="51"/>
      <c r="I165" s="51"/>
      <c r="J165" s="51"/>
      <c r="K165" s="51"/>
      <c r="L165" s="51"/>
      <c r="M165" s="51"/>
      <c r="N165" s="51"/>
    </row>
    <row r="166" spans="1:14" x14ac:dyDescent="0.2">
      <c r="A166" s="48"/>
      <c r="B166" s="49"/>
      <c r="C166" s="50"/>
      <c r="D166" s="50">
        <v>7099</v>
      </c>
      <c r="E166" s="49" t="s">
        <v>103</v>
      </c>
      <c r="F166" s="39">
        <f t="shared" si="43"/>
        <v>0</v>
      </c>
      <c r="G166" s="39">
        <f t="shared" si="44"/>
        <v>0</v>
      </c>
      <c r="H166" s="51"/>
      <c r="I166" s="51"/>
      <c r="J166" s="51"/>
      <c r="K166" s="51"/>
      <c r="L166" s="51"/>
      <c r="M166" s="51"/>
      <c r="N166" s="51"/>
    </row>
    <row r="167" spans="1:14" s="30" customFormat="1" x14ac:dyDescent="0.2">
      <c r="A167" s="37"/>
      <c r="B167" s="46"/>
      <c r="C167" s="35">
        <v>7250</v>
      </c>
      <c r="D167" s="35"/>
      <c r="E167" s="46" t="s">
        <v>195</v>
      </c>
      <c r="F167" s="39">
        <f t="shared" si="43"/>
        <v>0</v>
      </c>
      <c r="G167" s="39">
        <f t="shared" si="44"/>
        <v>0</v>
      </c>
      <c r="H167" s="47">
        <f>H168</f>
        <v>0</v>
      </c>
      <c r="I167" s="47">
        <f t="shared" ref="I167" si="52">I168</f>
        <v>0</v>
      </c>
      <c r="J167" s="47"/>
      <c r="K167" s="47"/>
      <c r="L167" s="47"/>
      <c r="M167" s="47"/>
      <c r="N167" s="47"/>
    </row>
    <row r="168" spans="1:14" ht="25.5" x14ac:dyDescent="0.2">
      <c r="A168" s="48"/>
      <c r="B168" s="49"/>
      <c r="C168" s="50"/>
      <c r="D168" s="50">
        <v>7255</v>
      </c>
      <c r="E168" s="49" t="s">
        <v>196</v>
      </c>
      <c r="F168" s="39">
        <f t="shared" si="43"/>
        <v>0</v>
      </c>
      <c r="G168" s="39">
        <f t="shared" si="44"/>
        <v>0</v>
      </c>
      <c r="H168" s="51"/>
      <c r="I168" s="51"/>
      <c r="J168" s="51"/>
      <c r="K168" s="51"/>
      <c r="L168" s="51"/>
      <c r="M168" s="51"/>
      <c r="N168" s="51"/>
    </row>
    <row r="169" spans="1:14" x14ac:dyDescent="0.2">
      <c r="A169" s="48"/>
      <c r="B169" s="46"/>
      <c r="C169" s="35">
        <v>7300</v>
      </c>
      <c r="D169" s="35"/>
      <c r="E169" s="46" t="s">
        <v>197</v>
      </c>
      <c r="F169" s="39">
        <f t="shared" si="43"/>
        <v>0</v>
      </c>
      <c r="G169" s="39">
        <f t="shared" si="44"/>
        <v>0</v>
      </c>
      <c r="H169" s="51"/>
      <c r="I169" s="51"/>
      <c r="J169" s="51"/>
      <c r="K169" s="51"/>
      <c r="L169" s="51"/>
      <c r="M169" s="51"/>
      <c r="N169" s="51"/>
    </row>
    <row r="170" spans="1:14" x14ac:dyDescent="0.2">
      <c r="A170" s="48"/>
      <c r="B170" s="49"/>
      <c r="C170" s="50"/>
      <c r="D170" s="50">
        <v>7301</v>
      </c>
      <c r="E170" s="49" t="s">
        <v>198</v>
      </c>
      <c r="F170" s="39">
        <f t="shared" si="43"/>
        <v>0</v>
      </c>
      <c r="G170" s="39">
        <f t="shared" si="44"/>
        <v>0</v>
      </c>
      <c r="H170" s="51"/>
      <c r="I170" s="51"/>
      <c r="J170" s="51"/>
      <c r="K170" s="51"/>
      <c r="L170" s="51"/>
      <c r="M170" s="51"/>
      <c r="N170" s="51"/>
    </row>
    <row r="171" spans="1:14" x14ac:dyDescent="0.2">
      <c r="A171" s="48"/>
      <c r="B171" s="49"/>
      <c r="C171" s="50"/>
      <c r="D171" s="50">
        <v>7302</v>
      </c>
      <c r="E171" s="49" t="s">
        <v>199</v>
      </c>
      <c r="F171" s="39">
        <f t="shared" si="43"/>
        <v>0</v>
      </c>
      <c r="G171" s="39">
        <f t="shared" si="44"/>
        <v>0</v>
      </c>
      <c r="H171" s="51"/>
      <c r="I171" s="51"/>
      <c r="J171" s="51"/>
      <c r="K171" s="51"/>
      <c r="L171" s="51"/>
      <c r="M171" s="51"/>
      <c r="N171" s="51"/>
    </row>
    <row r="172" spans="1:14" ht="25.5" x14ac:dyDescent="0.2">
      <c r="A172" s="48"/>
      <c r="B172" s="49"/>
      <c r="C172" s="50"/>
      <c r="D172" s="50">
        <v>7303</v>
      </c>
      <c r="E172" s="49" t="s">
        <v>200</v>
      </c>
      <c r="F172" s="39">
        <f t="shared" si="43"/>
        <v>0</v>
      </c>
      <c r="G172" s="39">
        <f t="shared" si="44"/>
        <v>0</v>
      </c>
      <c r="H172" s="51"/>
      <c r="I172" s="51"/>
      <c r="J172" s="51"/>
      <c r="K172" s="51"/>
      <c r="L172" s="51"/>
      <c r="M172" s="51"/>
      <c r="N172" s="51"/>
    </row>
    <row r="173" spans="1:14" x14ac:dyDescent="0.2">
      <c r="A173" s="48"/>
      <c r="B173" s="49"/>
      <c r="C173" s="50"/>
      <c r="D173" s="50">
        <v>7304</v>
      </c>
      <c r="E173" s="49" t="s">
        <v>201</v>
      </c>
      <c r="F173" s="39">
        <f t="shared" si="43"/>
        <v>0</v>
      </c>
      <c r="G173" s="39">
        <f t="shared" si="44"/>
        <v>0</v>
      </c>
      <c r="H173" s="51"/>
      <c r="I173" s="51"/>
      <c r="J173" s="51"/>
      <c r="K173" s="51"/>
      <c r="L173" s="51"/>
      <c r="M173" s="51"/>
      <c r="N173" s="51"/>
    </row>
    <row r="174" spans="1:14" x14ac:dyDescent="0.2">
      <c r="A174" s="48"/>
      <c r="B174" s="46"/>
      <c r="C174" s="35">
        <v>7400</v>
      </c>
      <c r="D174" s="35"/>
      <c r="E174" s="46" t="s">
        <v>202</v>
      </c>
      <c r="F174" s="39">
        <f t="shared" si="43"/>
        <v>0</v>
      </c>
      <c r="G174" s="39">
        <f t="shared" si="44"/>
        <v>0</v>
      </c>
      <c r="H174" s="51"/>
      <c r="I174" s="51"/>
      <c r="J174" s="51"/>
      <c r="K174" s="51"/>
      <c r="L174" s="51"/>
      <c r="M174" s="51"/>
      <c r="N174" s="51"/>
    </row>
    <row r="175" spans="1:14" x14ac:dyDescent="0.2">
      <c r="A175" s="48"/>
      <c r="B175" s="49"/>
      <c r="C175" s="50"/>
      <c r="D175" s="50">
        <v>7401</v>
      </c>
      <c r="E175" s="49" t="s">
        <v>203</v>
      </c>
      <c r="F175" s="39">
        <f t="shared" si="43"/>
        <v>0</v>
      </c>
      <c r="G175" s="39">
        <f t="shared" si="44"/>
        <v>0</v>
      </c>
      <c r="H175" s="51"/>
      <c r="I175" s="51"/>
      <c r="J175" s="51"/>
      <c r="K175" s="51"/>
      <c r="L175" s="51"/>
      <c r="M175" s="51"/>
      <c r="N175" s="51"/>
    </row>
    <row r="176" spans="1:14" x14ac:dyDescent="0.2">
      <c r="A176" s="48"/>
      <c r="B176" s="49"/>
      <c r="C176" s="50"/>
      <c r="D176" s="50">
        <v>7402</v>
      </c>
      <c r="E176" s="49" t="s">
        <v>204</v>
      </c>
      <c r="F176" s="39">
        <f t="shared" si="43"/>
        <v>0</v>
      </c>
      <c r="G176" s="39">
        <f t="shared" si="44"/>
        <v>0</v>
      </c>
      <c r="H176" s="51"/>
      <c r="I176" s="51"/>
      <c r="J176" s="51"/>
      <c r="K176" s="51"/>
      <c r="L176" s="51"/>
      <c r="M176" s="51"/>
      <c r="N176" s="51"/>
    </row>
    <row r="177" spans="1:14" x14ac:dyDescent="0.2">
      <c r="A177" s="48"/>
      <c r="B177" s="49"/>
      <c r="C177" s="50"/>
      <c r="D177" s="50">
        <v>7403</v>
      </c>
      <c r="E177" s="49" t="s">
        <v>205</v>
      </c>
      <c r="F177" s="39">
        <f t="shared" si="43"/>
        <v>0</v>
      </c>
      <c r="G177" s="39">
        <f t="shared" si="44"/>
        <v>0</v>
      </c>
      <c r="H177" s="51"/>
      <c r="I177" s="51"/>
      <c r="J177" s="51"/>
      <c r="K177" s="51"/>
      <c r="L177" s="51"/>
      <c r="M177" s="51"/>
      <c r="N177" s="51"/>
    </row>
    <row r="178" spans="1:14" x14ac:dyDescent="0.2">
      <c r="A178" s="48"/>
      <c r="B178" s="49"/>
      <c r="C178" s="50"/>
      <c r="D178" s="50">
        <v>7404</v>
      </c>
      <c r="E178" s="49" t="s">
        <v>206</v>
      </c>
      <c r="F178" s="39">
        <f t="shared" si="43"/>
        <v>0</v>
      </c>
      <c r="G178" s="39">
        <f t="shared" si="44"/>
        <v>0</v>
      </c>
      <c r="H178" s="51"/>
      <c r="I178" s="51"/>
      <c r="J178" s="51"/>
      <c r="K178" s="51"/>
      <c r="L178" s="51"/>
      <c r="M178" s="51"/>
      <c r="N178" s="51"/>
    </row>
    <row r="179" spans="1:14" x14ac:dyDescent="0.2">
      <c r="A179" s="48"/>
      <c r="B179" s="49"/>
      <c r="C179" s="50"/>
      <c r="D179" s="50">
        <v>7405</v>
      </c>
      <c r="E179" s="49" t="s">
        <v>207</v>
      </c>
      <c r="F179" s="39">
        <f t="shared" si="43"/>
        <v>0</v>
      </c>
      <c r="G179" s="39">
        <f t="shared" si="44"/>
        <v>0</v>
      </c>
      <c r="H179" s="51"/>
      <c r="I179" s="51"/>
      <c r="J179" s="51"/>
      <c r="K179" s="51"/>
      <c r="L179" s="51"/>
      <c r="M179" s="51"/>
      <c r="N179" s="51"/>
    </row>
    <row r="180" spans="1:14" x14ac:dyDescent="0.2">
      <c r="A180" s="48"/>
      <c r="B180" s="49"/>
      <c r="C180" s="50"/>
      <c r="D180" s="50">
        <v>7406</v>
      </c>
      <c r="E180" s="49" t="s">
        <v>208</v>
      </c>
      <c r="F180" s="39">
        <f t="shared" si="43"/>
        <v>0</v>
      </c>
      <c r="G180" s="39">
        <f t="shared" si="44"/>
        <v>0</v>
      </c>
      <c r="H180" s="51"/>
      <c r="I180" s="51"/>
      <c r="J180" s="51"/>
      <c r="K180" s="51"/>
      <c r="L180" s="51"/>
      <c r="M180" s="51"/>
      <c r="N180" s="51"/>
    </row>
    <row r="181" spans="1:14" x14ac:dyDescent="0.2">
      <c r="A181" s="48"/>
      <c r="B181" s="49"/>
      <c r="C181" s="50"/>
      <c r="D181" s="50">
        <v>7449</v>
      </c>
      <c r="E181" s="49" t="s">
        <v>209</v>
      </c>
      <c r="F181" s="39">
        <f t="shared" si="43"/>
        <v>0</v>
      </c>
      <c r="G181" s="39">
        <f t="shared" si="44"/>
        <v>0</v>
      </c>
      <c r="H181" s="51"/>
      <c r="I181" s="51"/>
      <c r="J181" s="51"/>
      <c r="K181" s="51"/>
      <c r="L181" s="51"/>
      <c r="M181" s="51"/>
      <c r="N181" s="51"/>
    </row>
    <row r="182" spans="1:14" x14ac:dyDescent="0.2">
      <c r="A182" s="48"/>
      <c r="B182" s="46"/>
      <c r="C182" s="35">
        <v>7450</v>
      </c>
      <c r="D182" s="35"/>
      <c r="E182" s="46" t="s">
        <v>210</v>
      </c>
      <c r="F182" s="39">
        <f t="shared" si="43"/>
        <v>0</v>
      </c>
      <c r="G182" s="39">
        <f t="shared" si="44"/>
        <v>0</v>
      </c>
      <c r="H182" s="51"/>
      <c r="I182" s="51"/>
      <c r="J182" s="51"/>
      <c r="K182" s="51"/>
      <c r="L182" s="51"/>
      <c r="M182" s="51"/>
      <c r="N182" s="51"/>
    </row>
    <row r="183" spans="1:14" x14ac:dyDescent="0.2">
      <c r="A183" s="48"/>
      <c r="B183" s="49"/>
      <c r="C183" s="50"/>
      <c r="D183" s="50">
        <v>7451</v>
      </c>
      <c r="E183" s="49" t="s">
        <v>211</v>
      </c>
      <c r="F183" s="39">
        <f t="shared" si="43"/>
        <v>0</v>
      </c>
      <c r="G183" s="39">
        <f t="shared" si="44"/>
        <v>0</v>
      </c>
      <c r="H183" s="51"/>
      <c r="I183" s="51"/>
      <c r="J183" s="51"/>
      <c r="K183" s="51"/>
      <c r="L183" s="51"/>
      <c r="M183" s="51"/>
      <c r="N183" s="51"/>
    </row>
    <row r="184" spans="1:14" x14ac:dyDescent="0.2">
      <c r="A184" s="48"/>
      <c r="B184" s="49"/>
      <c r="C184" s="50"/>
      <c r="D184" s="50">
        <v>7452</v>
      </c>
      <c r="E184" s="49" t="s">
        <v>212</v>
      </c>
      <c r="F184" s="39">
        <f t="shared" si="43"/>
        <v>0</v>
      </c>
      <c r="G184" s="39">
        <f t="shared" si="44"/>
        <v>0</v>
      </c>
      <c r="H184" s="51"/>
      <c r="I184" s="51"/>
      <c r="J184" s="51"/>
      <c r="K184" s="51"/>
      <c r="L184" s="51"/>
      <c r="M184" s="51"/>
      <c r="N184" s="51"/>
    </row>
    <row r="185" spans="1:14" ht="25.5" x14ac:dyDescent="0.2">
      <c r="A185" s="48"/>
      <c r="B185" s="49"/>
      <c r="C185" s="50"/>
      <c r="D185" s="50">
        <v>7453</v>
      </c>
      <c r="E185" s="49" t="s">
        <v>213</v>
      </c>
      <c r="F185" s="39">
        <f t="shared" si="43"/>
        <v>0</v>
      </c>
      <c r="G185" s="39">
        <f t="shared" si="44"/>
        <v>0</v>
      </c>
      <c r="H185" s="51"/>
      <c r="I185" s="51"/>
      <c r="J185" s="51"/>
      <c r="K185" s="51"/>
      <c r="L185" s="51"/>
      <c r="M185" s="51"/>
      <c r="N185" s="51"/>
    </row>
    <row r="186" spans="1:14" x14ac:dyDescent="0.2">
      <c r="A186" s="48"/>
      <c r="B186" s="49"/>
      <c r="C186" s="50"/>
      <c r="D186" s="50">
        <v>7454</v>
      </c>
      <c r="E186" s="49" t="s">
        <v>214</v>
      </c>
      <c r="F186" s="39">
        <f t="shared" si="43"/>
        <v>0</v>
      </c>
      <c r="G186" s="39">
        <f t="shared" si="44"/>
        <v>0</v>
      </c>
      <c r="H186" s="51"/>
      <c r="I186" s="51"/>
      <c r="J186" s="51"/>
      <c r="K186" s="51"/>
      <c r="L186" s="51"/>
      <c r="M186" s="51"/>
      <c r="N186" s="51"/>
    </row>
    <row r="187" spans="1:14" ht="25.5" x14ac:dyDescent="0.2">
      <c r="A187" s="48"/>
      <c r="B187" s="49"/>
      <c r="C187" s="50"/>
      <c r="D187" s="50">
        <v>7455</v>
      </c>
      <c r="E187" s="49" t="s">
        <v>215</v>
      </c>
      <c r="F187" s="39">
        <f t="shared" si="43"/>
        <v>0</v>
      </c>
      <c r="G187" s="39">
        <f t="shared" si="44"/>
        <v>0</v>
      </c>
      <c r="H187" s="51"/>
      <c r="I187" s="51"/>
      <c r="J187" s="51"/>
      <c r="K187" s="51"/>
      <c r="L187" s="51"/>
      <c r="M187" s="51"/>
      <c r="N187" s="51"/>
    </row>
    <row r="188" spans="1:14" ht="25.5" x14ac:dyDescent="0.2">
      <c r="A188" s="48"/>
      <c r="B188" s="49"/>
      <c r="C188" s="50"/>
      <c r="D188" s="50">
        <v>7456</v>
      </c>
      <c r="E188" s="49" t="s">
        <v>216</v>
      </c>
      <c r="F188" s="39">
        <f t="shared" si="43"/>
        <v>0</v>
      </c>
      <c r="G188" s="39">
        <f t="shared" si="44"/>
        <v>0</v>
      </c>
      <c r="H188" s="51"/>
      <c r="I188" s="51"/>
      <c r="J188" s="51"/>
      <c r="K188" s="51"/>
      <c r="L188" s="51"/>
      <c r="M188" s="51"/>
      <c r="N188" s="51"/>
    </row>
    <row r="189" spans="1:14" ht="25.5" x14ac:dyDescent="0.2">
      <c r="A189" s="48"/>
      <c r="B189" s="49"/>
      <c r="C189" s="50"/>
      <c r="D189" s="50">
        <v>7457</v>
      </c>
      <c r="E189" s="49" t="s">
        <v>217</v>
      </c>
      <c r="F189" s="39">
        <f t="shared" si="43"/>
        <v>0</v>
      </c>
      <c r="G189" s="39">
        <f t="shared" si="44"/>
        <v>0</v>
      </c>
      <c r="H189" s="51"/>
      <c r="I189" s="51"/>
      <c r="J189" s="51"/>
      <c r="K189" s="51"/>
      <c r="L189" s="51"/>
      <c r="M189" s="51"/>
      <c r="N189" s="51"/>
    </row>
    <row r="190" spans="1:14" x14ac:dyDescent="0.2">
      <c r="A190" s="48"/>
      <c r="B190" s="49"/>
      <c r="C190" s="50"/>
      <c r="D190" s="50">
        <v>7458</v>
      </c>
      <c r="E190" s="49" t="s">
        <v>218</v>
      </c>
      <c r="F190" s="39">
        <f t="shared" si="43"/>
        <v>0</v>
      </c>
      <c r="G190" s="39">
        <f t="shared" si="44"/>
        <v>0</v>
      </c>
      <c r="H190" s="51"/>
      <c r="I190" s="51"/>
      <c r="J190" s="51"/>
      <c r="K190" s="51"/>
      <c r="L190" s="51"/>
      <c r="M190" s="51"/>
      <c r="N190" s="51"/>
    </row>
    <row r="191" spans="1:14" x14ac:dyDescent="0.2">
      <c r="A191" s="48"/>
      <c r="B191" s="49"/>
      <c r="C191" s="50"/>
      <c r="D191" s="50">
        <v>7499</v>
      </c>
      <c r="E191" s="49" t="s">
        <v>103</v>
      </c>
      <c r="F191" s="39">
        <f t="shared" si="43"/>
        <v>0</v>
      </c>
      <c r="G191" s="39">
        <f t="shared" si="44"/>
        <v>0</v>
      </c>
      <c r="H191" s="51"/>
      <c r="I191" s="51"/>
      <c r="J191" s="51"/>
      <c r="K191" s="51"/>
      <c r="L191" s="51"/>
      <c r="M191" s="51"/>
      <c r="N191" s="51"/>
    </row>
    <row r="192" spans="1:14" s="30" customFormat="1" ht="18.75" customHeight="1" x14ac:dyDescent="0.2">
      <c r="A192" s="37"/>
      <c r="B192" s="53"/>
      <c r="C192" s="53" t="s">
        <v>219</v>
      </c>
      <c r="D192" s="35"/>
      <c r="E192" s="46" t="s">
        <v>220</v>
      </c>
      <c r="F192" s="39">
        <f t="shared" si="43"/>
        <v>0</v>
      </c>
      <c r="G192" s="39">
        <f t="shared" si="44"/>
        <v>0</v>
      </c>
      <c r="H192" s="47">
        <f t="shared" ref="H192:N192" si="53">H193+H196+H200+H205+H212+H217+H231+H237+H241+H247+H253+H261</f>
        <v>0</v>
      </c>
      <c r="I192" s="47">
        <f t="shared" ref="I192:J192" si="54">I193+I196+I200+I205+I212+I217+I231+I237+I241+I247+I253+I261</f>
        <v>0</v>
      </c>
      <c r="J192" s="47">
        <f t="shared" si="54"/>
        <v>0</v>
      </c>
      <c r="K192" s="47">
        <f t="shared" si="53"/>
        <v>0</v>
      </c>
      <c r="L192" s="47">
        <f t="shared" si="53"/>
        <v>0</v>
      </c>
      <c r="M192" s="47">
        <f t="shared" si="53"/>
        <v>0</v>
      </c>
      <c r="N192" s="47">
        <f t="shared" si="53"/>
        <v>0</v>
      </c>
    </row>
    <row r="193" spans="1:14" x14ac:dyDescent="0.2">
      <c r="A193" s="48"/>
      <c r="B193" s="46"/>
      <c r="C193" s="35">
        <v>7500</v>
      </c>
      <c r="D193" s="35"/>
      <c r="E193" s="46" t="s">
        <v>221</v>
      </c>
      <c r="F193" s="39">
        <f t="shared" si="43"/>
        <v>0</v>
      </c>
      <c r="G193" s="39">
        <f t="shared" si="44"/>
        <v>0</v>
      </c>
      <c r="H193" s="51"/>
      <c r="I193" s="51"/>
      <c r="J193" s="51"/>
      <c r="K193" s="51"/>
      <c r="L193" s="51"/>
      <c r="M193" s="51"/>
      <c r="N193" s="51"/>
    </row>
    <row r="194" spans="1:14" x14ac:dyDescent="0.2">
      <c r="A194" s="48"/>
      <c r="B194" s="49"/>
      <c r="C194" s="50"/>
      <c r="D194" s="50">
        <v>7501</v>
      </c>
      <c r="E194" s="49" t="s">
        <v>221</v>
      </c>
      <c r="F194" s="39">
        <f t="shared" si="43"/>
        <v>0</v>
      </c>
      <c r="G194" s="39">
        <f t="shared" si="44"/>
        <v>0</v>
      </c>
      <c r="H194" s="51"/>
      <c r="I194" s="51"/>
      <c r="J194" s="51"/>
      <c r="K194" s="51"/>
      <c r="L194" s="51"/>
      <c r="M194" s="51"/>
      <c r="N194" s="51"/>
    </row>
    <row r="195" spans="1:14" x14ac:dyDescent="0.2">
      <c r="A195" s="48"/>
      <c r="B195" s="49"/>
      <c r="C195" s="50"/>
      <c r="D195" s="50">
        <v>7549</v>
      </c>
      <c r="E195" s="49" t="s">
        <v>222</v>
      </c>
      <c r="F195" s="39">
        <f t="shared" si="43"/>
        <v>0</v>
      </c>
      <c r="G195" s="39">
        <f t="shared" si="44"/>
        <v>0</v>
      </c>
      <c r="H195" s="51"/>
      <c r="I195" s="51"/>
      <c r="J195" s="51"/>
      <c r="K195" s="51"/>
      <c r="L195" s="51"/>
      <c r="M195" s="51"/>
      <c r="N195" s="51"/>
    </row>
    <row r="196" spans="1:14" ht="25.5" x14ac:dyDescent="0.2">
      <c r="A196" s="48"/>
      <c r="B196" s="46"/>
      <c r="C196" s="35">
        <v>7550</v>
      </c>
      <c r="D196" s="35"/>
      <c r="E196" s="46" t="s">
        <v>223</v>
      </c>
      <c r="F196" s="39">
        <f t="shared" si="43"/>
        <v>0</v>
      </c>
      <c r="G196" s="39">
        <f t="shared" si="44"/>
        <v>0</v>
      </c>
      <c r="H196" s="51"/>
      <c r="I196" s="51"/>
      <c r="J196" s="51"/>
      <c r="K196" s="51"/>
      <c r="L196" s="51"/>
      <c r="M196" s="51"/>
      <c r="N196" s="51"/>
    </row>
    <row r="197" spans="1:14" x14ac:dyDescent="0.2">
      <c r="A197" s="48"/>
      <c r="B197" s="49"/>
      <c r="C197" s="50"/>
      <c r="D197" s="50">
        <v>7551</v>
      </c>
      <c r="E197" s="49" t="s">
        <v>224</v>
      </c>
      <c r="F197" s="39">
        <f t="shared" si="43"/>
        <v>0</v>
      </c>
      <c r="G197" s="39">
        <f t="shared" si="44"/>
        <v>0</v>
      </c>
      <c r="H197" s="51"/>
      <c r="I197" s="51"/>
      <c r="J197" s="51"/>
      <c r="K197" s="51"/>
      <c r="L197" s="51"/>
      <c r="M197" s="51"/>
      <c r="N197" s="51"/>
    </row>
    <row r="198" spans="1:14" ht="25.5" x14ac:dyDescent="0.2">
      <c r="A198" s="48"/>
      <c r="B198" s="49"/>
      <c r="C198" s="50"/>
      <c r="D198" s="50">
        <v>7552</v>
      </c>
      <c r="E198" s="49" t="s">
        <v>225</v>
      </c>
      <c r="F198" s="39">
        <f t="shared" si="43"/>
        <v>0</v>
      </c>
      <c r="G198" s="39">
        <f t="shared" si="44"/>
        <v>0</v>
      </c>
      <c r="H198" s="51"/>
      <c r="I198" s="51"/>
      <c r="J198" s="51"/>
      <c r="K198" s="51"/>
      <c r="L198" s="51"/>
      <c r="M198" s="51"/>
      <c r="N198" s="51"/>
    </row>
    <row r="199" spans="1:14" x14ac:dyDescent="0.2">
      <c r="A199" s="48"/>
      <c r="B199" s="49"/>
      <c r="C199" s="50"/>
      <c r="D199" s="50">
        <v>7599</v>
      </c>
      <c r="E199" s="49" t="s">
        <v>103</v>
      </c>
      <c r="F199" s="39">
        <f t="shared" si="43"/>
        <v>0</v>
      </c>
      <c r="G199" s="39">
        <f t="shared" si="44"/>
        <v>0</v>
      </c>
      <c r="H199" s="51"/>
      <c r="I199" s="51"/>
      <c r="J199" s="51"/>
      <c r="K199" s="51"/>
      <c r="L199" s="51"/>
      <c r="M199" s="51"/>
      <c r="N199" s="51"/>
    </row>
    <row r="200" spans="1:14" x14ac:dyDescent="0.2">
      <c r="A200" s="48"/>
      <c r="B200" s="46"/>
      <c r="C200" s="35">
        <v>7600</v>
      </c>
      <c r="D200" s="35"/>
      <c r="E200" s="46" t="s">
        <v>226</v>
      </c>
      <c r="F200" s="39">
        <f t="shared" si="43"/>
        <v>0</v>
      </c>
      <c r="G200" s="39">
        <f t="shared" si="44"/>
        <v>0</v>
      </c>
      <c r="H200" s="51"/>
      <c r="I200" s="51"/>
      <c r="J200" s="51"/>
      <c r="K200" s="51"/>
      <c r="L200" s="51"/>
      <c r="M200" s="51"/>
      <c r="N200" s="51"/>
    </row>
    <row r="201" spans="1:14" x14ac:dyDescent="0.2">
      <c r="A201" s="48"/>
      <c r="B201" s="49"/>
      <c r="C201" s="50"/>
      <c r="D201" s="50">
        <v>7601</v>
      </c>
      <c r="E201" s="49" t="s">
        <v>227</v>
      </c>
      <c r="F201" s="39">
        <f t="shared" si="43"/>
        <v>0</v>
      </c>
      <c r="G201" s="39">
        <f t="shared" si="44"/>
        <v>0</v>
      </c>
      <c r="H201" s="51"/>
      <c r="I201" s="51"/>
      <c r="J201" s="51"/>
      <c r="K201" s="51"/>
      <c r="L201" s="51"/>
      <c r="M201" s="51"/>
      <c r="N201" s="51"/>
    </row>
    <row r="202" spans="1:14" x14ac:dyDescent="0.2">
      <c r="A202" s="48"/>
      <c r="B202" s="49"/>
      <c r="C202" s="50"/>
      <c r="D202" s="50">
        <v>7602</v>
      </c>
      <c r="E202" s="49" t="s">
        <v>228</v>
      </c>
      <c r="F202" s="39">
        <f t="shared" si="43"/>
        <v>0</v>
      </c>
      <c r="G202" s="39">
        <f t="shared" si="44"/>
        <v>0</v>
      </c>
      <c r="H202" s="51"/>
      <c r="I202" s="51"/>
      <c r="J202" s="51"/>
      <c r="K202" s="51"/>
      <c r="L202" s="51"/>
      <c r="M202" s="51"/>
      <c r="N202" s="51"/>
    </row>
    <row r="203" spans="1:14" x14ac:dyDescent="0.2">
      <c r="A203" s="48"/>
      <c r="B203" s="49"/>
      <c r="C203" s="50"/>
      <c r="D203" s="50">
        <v>7603</v>
      </c>
      <c r="E203" s="49" t="s">
        <v>229</v>
      </c>
      <c r="F203" s="39">
        <f t="shared" ref="F203:F266" si="55">G203+K203+L203+M203+N203</f>
        <v>0</v>
      </c>
      <c r="G203" s="39">
        <f t="shared" ref="G203:G266" si="56">SUM(H203:J203)</f>
        <v>0</v>
      </c>
      <c r="H203" s="51"/>
      <c r="I203" s="51"/>
      <c r="J203" s="51"/>
      <c r="K203" s="51"/>
      <c r="L203" s="51"/>
      <c r="M203" s="51"/>
      <c r="N203" s="51"/>
    </row>
    <row r="204" spans="1:14" x14ac:dyDescent="0.2">
      <c r="A204" s="48"/>
      <c r="B204" s="49"/>
      <c r="C204" s="50"/>
      <c r="D204" s="50">
        <v>7649</v>
      </c>
      <c r="E204" s="49" t="s">
        <v>103</v>
      </c>
      <c r="F204" s="39">
        <f t="shared" si="55"/>
        <v>0</v>
      </c>
      <c r="G204" s="39">
        <f t="shared" si="56"/>
        <v>0</v>
      </c>
      <c r="H204" s="51"/>
      <c r="I204" s="51"/>
      <c r="J204" s="51"/>
      <c r="K204" s="51"/>
      <c r="L204" s="51"/>
      <c r="M204" s="51"/>
      <c r="N204" s="51"/>
    </row>
    <row r="205" spans="1:14" ht="25.5" x14ac:dyDescent="0.2">
      <c r="A205" s="48"/>
      <c r="B205" s="46"/>
      <c r="C205" s="35">
        <v>7650</v>
      </c>
      <c r="D205" s="35"/>
      <c r="E205" s="46" t="s">
        <v>230</v>
      </c>
      <c r="F205" s="39">
        <f t="shared" si="55"/>
        <v>0</v>
      </c>
      <c r="G205" s="39">
        <f t="shared" si="56"/>
        <v>0</v>
      </c>
      <c r="H205" s="51"/>
      <c r="I205" s="51"/>
      <c r="J205" s="51"/>
      <c r="K205" s="51"/>
      <c r="L205" s="51"/>
      <c r="M205" s="51"/>
      <c r="N205" s="51"/>
    </row>
    <row r="206" spans="1:14" ht="25.5" x14ac:dyDescent="0.2">
      <c r="A206" s="48"/>
      <c r="B206" s="49"/>
      <c r="C206" s="50"/>
      <c r="D206" s="50">
        <v>7651</v>
      </c>
      <c r="E206" s="49" t="s">
        <v>231</v>
      </c>
      <c r="F206" s="39">
        <f t="shared" si="55"/>
        <v>0</v>
      </c>
      <c r="G206" s="39">
        <f t="shared" si="56"/>
        <v>0</v>
      </c>
      <c r="H206" s="51"/>
      <c r="I206" s="51"/>
      <c r="J206" s="51"/>
      <c r="K206" s="51"/>
      <c r="L206" s="51"/>
      <c r="M206" s="51"/>
      <c r="N206" s="51"/>
    </row>
    <row r="207" spans="1:14" x14ac:dyDescent="0.2">
      <c r="A207" s="48"/>
      <c r="B207" s="49"/>
      <c r="C207" s="50"/>
      <c r="D207" s="50">
        <v>7652</v>
      </c>
      <c r="E207" s="49" t="s">
        <v>232</v>
      </c>
      <c r="F207" s="39">
        <f t="shared" si="55"/>
        <v>0</v>
      </c>
      <c r="G207" s="39">
        <f t="shared" si="56"/>
        <v>0</v>
      </c>
      <c r="H207" s="51"/>
      <c r="I207" s="51"/>
      <c r="J207" s="51"/>
      <c r="K207" s="51"/>
      <c r="L207" s="51"/>
      <c r="M207" s="51"/>
      <c r="N207" s="51"/>
    </row>
    <row r="208" spans="1:14" x14ac:dyDescent="0.2">
      <c r="A208" s="48"/>
      <c r="B208" s="49"/>
      <c r="C208" s="50"/>
      <c r="D208" s="50">
        <v>7653</v>
      </c>
      <c r="E208" s="49" t="s">
        <v>233</v>
      </c>
      <c r="F208" s="39">
        <f t="shared" si="55"/>
        <v>0</v>
      </c>
      <c r="G208" s="39">
        <f t="shared" si="56"/>
        <v>0</v>
      </c>
      <c r="H208" s="51"/>
      <c r="I208" s="51"/>
      <c r="J208" s="51"/>
      <c r="K208" s="51"/>
      <c r="L208" s="51"/>
      <c r="M208" s="51"/>
      <c r="N208" s="51"/>
    </row>
    <row r="209" spans="1:14" ht="25.5" x14ac:dyDescent="0.2">
      <c r="A209" s="48"/>
      <c r="B209" s="49"/>
      <c r="C209" s="50"/>
      <c r="D209" s="50">
        <v>7654</v>
      </c>
      <c r="E209" s="49" t="s">
        <v>234</v>
      </c>
      <c r="F209" s="39">
        <f t="shared" si="55"/>
        <v>0</v>
      </c>
      <c r="G209" s="39">
        <f t="shared" si="56"/>
        <v>0</v>
      </c>
      <c r="H209" s="51"/>
      <c r="I209" s="51"/>
      <c r="J209" s="51"/>
      <c r="K209" s="51"/>
      <c r="L209" s="51"/>
      <c r="M209" s="51"/>
      <c r="N209" s="51"/>
    </row>
    <row r="210" spans="1:14" x14ac:dyDescent="0.2">
      <c r="A210" s="48"/>
      <c r="B210" s="49"/>
      <c r="C210" s="50"/>
      <c r="D210" s="50">
        <v>7655</v>
      </c>
      <c r="E210" s="49" t="s">
        <v>235</v>
      </c>
      <c r="F210" s="39">
        <f t="shared" si="55"/>
        <v>0</v>
      </c>
      <c r="G210" s="39">
        <f t="shared" si="56"/>
        <v>0</v>
      </c>
      <c r="H210" s="51"/>
      <c r="I210" s="51"/>
      <c r="J210" s="51"/>
      <c r="K210" s="51"/>
      <c r="L210" s="51"/>
      <c r="M210" s="51"/>
      <c r="N210" s="51"/>
    </row>
    <row r="211" spans="1:14" x14ac:dyDescent="0.2">
      <c r="A211" s="48"/>
      <c r="B211" s="49"/>
      <c r="C211" s="50"/>
      <c r="D211" s="50">
        <v>7699</v>
      </c>
      <c r="E211" s="49" t="s">
        <v>236</v>
      </c>
      <c r="F211" s="39">
        <f t="shared" si="55"/>
        <v>0</v>
      </c>
      <c r="G211" s="39">
        <f t="shared" si="56"/>
        <v>0</v>
      </c>
      <c r="H211" s="51"/>
      <c r="I211" s="51"/>
      <c r="J211" s="51"/>
      <c r="K211" s="51"/>
      <c r="L211" s="51"/>
      <c r="M211" s="51"/>
      <c r="N211" s="51"/>
    </row>
    <row r="212" spans="1:14" ht="38.25" x14ac:dyDescent="0.2">
      <c r="A212" s="48"/>
      <c r="B212" s="46"/>
      <c r="C212" s="35">
        <v>7700</v>
      </c>
      <c r="D212" s="35"/>
      <c r="E212" s="46" t="s">
        <v>237</v>
      </c>
      <c r="F212" s="39">
        <f t="shared" si="55"/>
        <v>0</v>
      </c>
      <c r="G212" s="39">
        <f t="shared" si="56"/>
        <v>0</v>
      </c>
      <c r="H212" s="51"/>
      <c r="I212" s="51"/>
      <c r="J212" s="51"/>
      <c r="K212" s="51"/>
      <c r="L212" s="51"/>
      <c r="M212" s="51"/>
      <c r="N212" s="51"/>
    </row>
    <row r="213" spans="1:14" ht="25.5" x14ac:dyDescent="0.2">
      <c r="A213" s="48"/>
      <c r="B213" s="49"/>
      <c r="C213" s="50"/>
      <c r="D213" s="50">
        <v>7701</v>
      </c>
      <c r="E213" s="49" t="s">
        <v>238</v>
      </c>
      <c r="F213" s="39">
        <f t="shared" si="55"/>
        <v>0</v>
      </c>
      <c r="G213" s="39">
        <f t="shared" si="56"/>
        <v>0</v>
      </c>
      <c r="H213" s="51"/>
      <c r="I213" s="51"/>
      <c r="J213" s="51"/>
      <c r="K213" s="51"/>
      <c r="L213" s="51"/>
      <c r="M213" s="51"/>
      <c r="N213" s="51"/>
    </row>
    <row r="214" spans="1:14" ht="25.5" x14ac:dyDescent="0.2">
      <c r="A214" s="48"/>
      <c r="B214" s="49"/>
      <c r="C214" s="50"/>
      <c r="D214" s="50">
        <v>7702</v>
      </c>
      <c r="E214" s="49" t="s">
        <v>239</v>
      </c>
      <c r="F214" s="39">
        <f t="shared" si="55"/>
        <v>0</v>
      </c>
      <c r="G214" s="39">
        <f t="shared" si="56"/>
        <v>0</v>
      </c>
      <c r="H214" s="51"/>
      <c r="I214" s="51"/>
      <c r="J214" s="51"/>
      <c r="K214" s="51"/>
      <c r="L214" s="51"/>
      <c r="M214" s="51"/>
      <c r="N214" s="51"/>
    </row>
    <row r="215" spans="1:14" x14ac:dyDescent="0.2">
      <c r="A215" s="48"/>
      <c r="B215" s="49"/>
      <c r="C215" s="50"/>
      <c r="D215" s="50">
        <v>7703</v>
      </c>
      <c r="E215" s="49" t="s">
        <v>240</v>
      </c>
      <c r="F215" s="39">
        <f t="shared" si="55"/>
        <v>0</v>
      </c>
      <c r="G215" s="39">
        <f t="shared" si="56"/>
        <v>0</v>
      </c>
      <c r="H215" s="51"/>
      <c r="I215" s="51"/>
      <c r="J215" s="51"/>
      <c r="K215" s="51"/>
      <c r="L215" s="51"/>
      <c r="M215" s="51"/>
      <c r="N215" s="51"/>
    </row>
    <row r="216" spans="1:14" x14ac:dyDescent="0.2">
      <c r="A216" s="48"/>
      <c r="B216" s="49"/>
      <c r="C216" s="50"/>
      <c r="D216" s="50">
        <v>7749</v>
      </c>
      <c r="E216" s="49" t="s">
        <v>103</v>
      </c>
      <c r="F216" s="39">
        <f t="shared" si="55"/>
        <v>0</v>
      </c>
      <c r="G216" s="39">
        <f t="shared" si="56"/>
        <v>0</v>
      </c>
      <c r="H216" s="51"/>
      <c r="I216" s="51"/>
      <c r="J216" s="51"/>
      <c r="K216" s="51"/>
      <c r="L216" s="51"/>
      <c r="M216" s="51"/>
      <c r="N216" s="51"/>
    </row>
    <row r="217" spans="1:14" x14ac:dyDescent="0.2">
      <c r="A217" s="48"/>
      <c r="B217" s="46"/>
      <c r="C217" s="35">
        <v>7750</v>
      </c>
      <c r="D217" s="35"/>
      <c r="E217" s="46" t="s">
        <v>103</v>
      </c>
      <c r="F217" s="39">
        <f t="shared" si="55"/>
        <v>0</v>
      </c>
      <c r="G217" s="39">
        <f t="shared" si="56"/>
        <v>0</v>
      </c>
      <c r="H217" s="47">
        <f>SUM(H218:H230)</f>
        <v>0</v>
      </c>
      <c r="I217" s="47">
        <f t="shared" ref="I217:J217" si="57">SUM(I218:I230)</f>
        <v>0</v>
      </c>
      <c r="J217" s="47">
        <f t="shared" si="57"/>
        <v>0</v>
      </c>
      <c r="K217" s="47">
        <f t="shared" ref="K217:N217" si="58">SUM(K218:K230)</f>
        <v>0</v>
      </c>
      <c r="L217" s="47">
        <f t="shared" si="58"/>
        <v>0</v>
      </c>
      <c r="M217" s="47">
        <f t="shared" si="58"/>
        <v>0</v>
      </c>
      <c r="N217" s="47">
        <f t="shared" si="58"/>
        <v>0</v>
      </c>
    </row>
    <row r="218" spans="1:14" hidden="1" x14ac:dyDescent="0.2">
      <c r="A218" s="48"/>
      <c r="B218" s="49"/>
      <c r="C218" s="50"/>
      <c r="D218" s="50">
        <v>7751</v>
      </c>
      <c r="E218" s="49" t="s">
        <v>241</v>
      </c>
      <c r="F218" s="39">
        <f t="shared" si="55"/>
        <v>0</v>
      </c>
      <c r="G218" s="39">
        <f t="shared" si="56"/>
        <v>0</v>
      </c>
      <c r="H218" s="51"/>
      <c r="I218" s="51"/>
      <c r="J218" s="51"/>
      <c r="K218" s="51"/>
      <c r="L218" s="51"/>
      <c r="M218" s="51"/>
      <c r="N218" s="51"/>
    </row>
    <row r="219" spans="1:14" ht="25.5" hidden="1" x14ac:dyDescent="0.2">
      <c r="A219" s="48"/>
      <c r="B219" s="49"/>
      <c r="C219" s="50"/>
      <c r="D219" s="50">
        <v>7753</v>
      </c>
      <c r="E219" s="49" t="s">
        <v>242</v>
      </c>
      <c r="F219" s="39">
        <f t="shared" si="55"/>
        <v>0</v>
      </c>
      <c r="G219" s="39">
        <f t="shared" si="56"/>
        <v>0</v>
      </c>
      <c r="H219" s="51"/>
      <c r="I219" s="51"/>
      <c r="J219" s="51"/>
      <c r="K219" s="51"/>
      <c r="L219" s="51"/>
      <c r="M219" s="51"/>
      <c r="N219" s="51"/>
    </row>
    <row r="220" spans="1:14" ht="25.5" hidden="1" x14ac:dyDescent="0.2">
      <c r="A220" s="48"/>
      <c r="B220" s="49"/>
      <c r="C220" s="50"/>
      <c r="D220" s="50">
        <v>7754</v>
      </c>
      <c r="E220" s="49" t="s">
        <v>243</v>
      </c>
      <c r="F220" s="39">
        <f t="shared" si="55"/>
        <v>0</v>
      </c>
      <c r="G220" s="39">
        <f t="shared" si="56"/>
        <v>0</v>
      </c>
      <c r="H220" s="51"/>
      <c r="I220" s="51"/>
      <c r="J220" s="51"/>
      <c r="K220" s="51"/>
      <c r="L220" s="51"/>
      <c r="M220" s="51"/>
      <c r="N220" s="51"/>
    </row>
    <row r="221" spans="1:14" x14ac:dyDescent="0.2">
      <c r="A221" s="48"/>
      <c r="B221" s="49"/>
      <c r="C221" s="50"/>
      <c r="D221" s="50">
        <v>7756</v>
      </c>
      <c r="E221" s="49" t="s">
        <v>244</v>
      </c>
      <c r="F221" s="39">
        <f t="shared" si="55"/>
        <v>0</v>
      </c>
      <c r="G221" s="39">
        <f t="shared" si="56"/>
        <v>0</v>
      </c>
      <c r="H221" s="51"/>
      <c r="I221" s="51"/>
      <c r="J221" s="51"/>
      <c r="K221" s="51"/>
      <c r="L221" s="51"/>
      <c r="M221" s="51"/>
      <c r="N221" s="51"/>
    </row>
    <row r="222" spans="1:14" hidden="1" x14ac:dyDescent="0.2">
      <c r="A222" s="48"/>
      <c r="B222" s="49"/>
      <c r="C222" s="50"/>
      <c r="D222" s="50">
        <v>7757</v>
      </c>
      <c r="E222" s="49" t="s">
        <v>245</v>
      </c>
      <c r="F222" s="39">
        <f t="shared" si="55"/>
        <v>0</v>
      </c>
      <c r="G222" s="39">
        <f t="shared" si="56"/>
        <v>0</v>
      </c>
      <c r="H222" s="51"/>
      <c r="I222" s="51"/>
      <c r="J222" s="51"/>
      <c r="K222" s="51"/>
      <c r="L222" s="51"/>
      <c r="M222" s="51"/>
      <c r="N222" s="51"/>
    </row>
    <row r="223" spans="1:14" x14ac:dyDescent="0.2">
      <c r="A223" s="48"/>
      <c r="B223" s="49"/>
      <c r="C223" s="50"/>
      <c r="D223" s="50">
        <v>7761</v>
      </c>
      <c r="E223" s="49" t="s">
        <v>246</v>
      </c>
      <c r="F223" s="39">
        <f t="shared" si="55"/>
        <v>0</v>
      </c>
      <c r="G223" s="39">
        <f t="shared" si="56"/>
        <v>0</v>
      </c>
      <c r="H223" s="51"/>
      <c r="I223" s="51"/>
      <c r="J223" s="51"/>
      <c r="K223" s="51"/>
      <c r="L223" s="51"/>
      <c r="M223" s="51"/>
      <c r="N223" s="51"/>
    </row>
    <row r="224" spans="1:14" ht="25.5" hidden="1" x14ac:dyDescent="0.2">
      <c r="A224" s="48"/>
      <c r="B224" s="49"/>
      <c r="C224" s="50"/>
      <c r="D224" s="50">
        <v>7762</v>
      </c>
      <c r="E224" s="49" t="s">
        <v>247</v>
      </c>
      <c r="F224" s="39">
        <f t="shared" si="55"/>
        <v>0</v>
      </c>
      <c r="G224" s="39">
        <f t="shared" si="56"/>
        <v>0</v>
      </c>
      <c r="H224" s="51"/>
      <c r="I224" s="51"/>
      <c r="J224" s="51"/>
      <c r="K224" s="51"/>
      <c r="L224" s="51"/>
      <c r="M224" s="51"/>
      <c r="N224" s="51"/>
    </row>
    <row r="225" spans="1:14" ht="25.5" hidden="1" x14ac:dyDescent="0.2">
      <c r="A225" s="48"/>
      <c r="B225" s="49"/>
      <c r="C225" s="50"/>
      <c r="D225" s="50">
        <v>7763</v>
      </c>
      <c r="E225" s="49" t="s">
        <v>248</v>
      </c>
      <c r="F225" s="39">
        <f t="shared" si="55"/>
        <v>0</v>
      </c>
      <c r="G225" s="39">
        <f t="shared" si="56"/>
        <v>0</v>
      </c>
      <c r="H225" s="51"/>
      <c r="I225" s="51"/>
      <c r="J225" s="51"/>
      <c r="K225" s="51"/>
      <c r="L225" s="51"/>
      <c r="M225" s="51"/>
      <c r="N225" s="51"/>
    </row>
    <row r="226" spans="1:14" hidden="1" x14ac:dyDescent="0.2">
      <c r="A226" s="48"/>
      <c r="B226" s="49"/>
      <c r="C226" s="50"/>
      <c r="D226" s="50">
        <v>7764</v>
      </c>
      <c r="E226" s="49" t="s">
        <v>249</v>
      </c>
      <c r="F226" s="39">
        <f t="shared" si="55"/>
        <v>0</v>
      </c>
      <c r="G226" s="39">
        <f t="shared" si="56"/>
        <v>0</v>
      </c>
      <c r="H226" s="51"/>
      <c r="I226" s="51"/>
      <c r="J226" s="51"/>
      <c r="K226" s="51"/>
      <c r="L226" s="51"/>
      <c r="M226" s="51"/>
      <c r="N226" s="51"/>
    </row>
    <row r="227" spans="1:14" hidden="1" x14ac:dyDescent="0.2">
      <c r="A227" s="48"/>
      <c r="B227" s="49"/>
      <c r="C227" s="50"/>
      <c r="D227" s="50">
        <v>7765</v>
      </c>
      <c r="E227" s="49" t="s">
        <v>250</v>
      </c>
      <c r="F227" s="39">
        <f t="shared" si="55"/>
        <v>0</v>
      </c>
      <c r="G227" s="39">
        <f t="shared" si="56"/>
        <v>0</v>
      </c>
      <c r="H227" s="51"/>
      <c r="I227" s="51"/>
      <c r="J227" s="51"/>
      <c r="K227" s="51"/>
      <c r="L227" s="51"/>
      <c r="M227" s="51"/>
      <c r="N227" s="51"/>
    </row>
    <row r="228" spans="1:14" hidden="1" x14ac:dyDescent="0.2">
      <c r="A228" s="48"/>
      <c r="B228" s="49"/>
      <c r="C228" s="50"/>
      <c r="D228" s="50">
        <v>7766</v>
      </c>
      <c r="E228" s="49" t="s">
        <v>251</v>
      </c>
      <c r="F228" s="39">
        <f t="shared" si="55"/>
        <v>0</v>
      </c>
      <c r="G228" s="39">
        <f t="shared" si="56"/>
        <v>0</v>
      </c>
      <c r="H228" s="51"/>
      <c r="I228" s="51"/>
      <c r="J228" s="51"/>
      <c r="K228" s="51"/>
      <c r="L228" s="51"/>
      <c r="M228" s="51"/>
      <c r="N228" s="51"/>
    </row>
    <row r="229" spans="1:14" x14ac:dyDescent="0.2">
      <c r="A229" s="48"/>
      <c r="B229" s="49"/>
      <c r="C229" s="50"/>
      <c r="D229" s="50">
        <v>7767</v>
      </c>
      <c r="E229" s="49" t="s">
        <v>252</v>
      </c>
      <c r="F229" s="39">
        <f t="shared" si="55"/>
        <v>0</v>
      </c>
      <c r="G229" s="39">
        <f t="shared" si="56"/>
        <v>0</v>
      </c>
      <c r="H229" s="51"/>
      <c r="I229" s="51"/>
      <c r="J229" s="51"/>
      <c r="K229" s="51"/>
      <c r="L229" s="51"/>
      <c r="M229" s="51"/>
      <c r="N229" s="51"/>
    </row>
    <row r="230" spans="1:14" x14ac:dyDescent="0.2">
      <c r="A230" s="48"/>
      <c r="B230" s="49"/>
      <c r="C230" s="50"/>
      <c r="D230" s="50">
        <v>7799</v>
      </c>
      <c r="E230" s="49" t="s">
        <v>253</v>
      </c>
      <c r="F230" s="39">
        <f t="shared" si="55"/>
        <v>0</v>
      </c>
      <c r="G230" s="39">
        <f t="shared" si="56"/>
        <v>0</v>
      </c>
      <c r="H230" s="51"/>
      <c r="I230" s="51"/>
      <c r="J230" s="51"/>
      <c r="K230" s="51"/>
      <c r="L230" s="51"/>
      <c r="M230" s="51"/>
      <c r="N230" s="51"/>
    </row>
    <row r="231" spans="1:14" ht="25.5" x14ac:dyDescent="0.2">
      <c r="A231" s="48"/>
      <c r="B231" s="46"/>
      <c r="C231" s="35">
        <v>7850</v>
      </c>
      <c r="D231" s="35"/>
      <c r="E231" s="46" t="s">
        <v>254</v>
      </c>
      <c r="F231" s="39">
        <f t="shared" si="55"/>
        <v>0</v>
      </c>
      <c r="G231" s="39">
        <f t="shared" si="56"/>
        <v>0</v>
      </c>
      <c r="H231" s="51">
        <f>SUM(H232:H236)</f>
        <v>0</v>
      </c>
      <c r="I231" s="51">
        <f t="shared" ref="I231" si="59">SUM(I232:I236)</f>
        <v>0</v>
      </c>
      <c r="J231" s="51"/>
      <c r="K231" s="51">
        <f t="shared" ref="K231:N231" si="60">SUM(K232:K236)</f>
        <v>0</v>
      </c>
      <c r="L231" s="51">
        <f t="shared" si="60"/>
        <v>0</v>
      </c>
      <c r="M231" s="51">
        <f t="shared" si="60"/>
        <v>0</v>
      </c>
      <c r="N231" s="51">
        <f t="shared" si="60"/>
        <v>0</v>
      </c>
    </row>
    <row r="232" spans="1:14" hidden="1" x14ac:dyDescent="0.2">
      <c r="A232" s="48"/>
      <c r="B232" s="49"/>
      <c r="C232" s="50"/>
      <c r="D232" s="50">
        <v>7851</v>
      </c>
      <c r="E232" s="49" t="s">
        <v>255</v>
      </c>
      <c r="F232" s="39">
        <f t="shared" si="55"/>
        <v>0</v>
      </c>
      <c r="G232" s="39">
        <f t="shared" si="56"/>
        <v>0</v>
      </c>
      <c r="H232" s="51"/>
      <c r="I232" s="51"/>
      <c r="J232" s="51"/>
      <c r="K232" s="51"/>
      <c r="L232" s="51"/>
      <c r="M232" s="51"/>
      <c r="N232" s="51"/>
    </row>
    <row r="233" spans="1:14" hidden="1" x14ac:dyDescent="0.2">
      <c r="A233" s="48"/>
      <c r="B233" s="49"/>
      <c r="C233" s="50"/>
      <c r="D233" s="50">
        <v>7852</v>
      </c>
      <c r="E233" s="49" t="s">
        <v>256</v>
      </c>
      <c r="F233" s="39">
        <f t="shared" si="55"/>
        <v>0</v>
      </c>
      <c r="G233" s="39">
        <f t="shared" si="56"/>
        <v>0</v>
      </c>
      <c r="H233" s="51"/>
      <c r="I233" s="51"/>
      <c r="J233" s="51"/>
      <c r="K233" s="51"/>
      <c r="L233" s="51"/>
      <c r="M233" s="51"/>
      <c r="N233" s="51"/>
    </row>
    <row r="234" spans="1:14" ht="16.5" customHeight="1" x14ac:dyDescent="0.2">
      <c r="A234" s="48"/>
      <c r="B234" s="49"/>
      <c r="C234" s="50"/>
      <c r="D234" s="50">
        <v>7853</v>
      </c>
      <c r="E234" s="49" t="s">
        <v>257</v>
      </c>
      <c r="F234" s="39">
        <f t="shared" si="55"/>
        <v>0</v>
      </c>
      <c r="G234" s="39">
        <f t="shared" si="56"/>
        <v>0</v>
      </c>
      <c r="H234" s="51"/>
      <c r="I234" s="51"/>
      <c r="J234" s="51"/>
      <c r="K234" s="51"/>
      <c r="L234" s="51"/>
      <c r="M234" s="51"/>
      <c r="N234" s="51"/>
    </row>
    <row r="235" spans="1:14" ht="51" x14ac:dyDescent="0.2">
      <c r="A235" s="48"/>
      <c r="B235" s="49"/>
      <c r="C235" s="50"/>
      <c r="D235" s="50">
        <v>7854</v>
      </c>
      <c r="E235" s="49" t="s">
        <v>258</v>
      </c>
      <c r="F235" s="39">
        <f t="shared" si="55"/>
        <v>0</v>
      </c>
      <c r="G235" s="39">
        <f t="shared" si="56"/>
        <v>0</v>
      </c>
      <c r="H235" s="51"/>
      <c r="I235" s="51"/>
      <c r="J235" s="51"/>
      <c r="K235" s="51"/>
      <c r="L235" s="51"/>
      <c r="M235" s="51"/>
      <c r="N235" s="51"/>
    </row>
    <row r="236" spans="1:14" x14ac:dyDescent="0.2">
      <c r="A236" s="48"/>
      <c r="B236" s="49"/>
      <c r="C236" s="50"/>
      <c r="D236" s="50">
        <v>7899</v>
      </c>
      <c r="E236" s="49" t="s">
        <v>103</v>
      </c>
      <c r="F236" s="39">
        <f t="shared" si="55"/>
        <v>0</v>
      </c>
      <c r="G236" s="39">
        <f t="shared" si="56"/>
        <v>0</v>
      </c>
      <c r="H236" s="51"/>
      <c r="I236" s="51"/>
      <c r="J236" s="51"/>
      <c r="K236" s="51"/>
      <c r="L236" s="51"/>
      <c r="M236" s="51"/>
      <c r="N236" s="51"/>
    </row>
    <row r="237" spans="1:14" x14ac:dyDescent="0.2">
      <c r="A237" s="48"/>
      <c r="B237" s="46"/>
      <c r="C237" s="35">
        <v>7900</v>
      </c>
      <c r="D237" s="35"/>
      <c r="E237" s="46" t="s">
        <v>259</v>
      </c>
      <c r="F237" s="39">
        <f t="shared" si="55"/>
        <v>0</v>
      </c>
      <c r="G237" s="39">
        <f t="shared" si="56"/>
        <v>0</v>
      </c>
      <c r="H237" s="47">
        <f>SUM(H238:H240)</f>
        <v>0</v>
      </c>
      <c r="I237" s="47">
        <f t="shared" ref="I237" si="61">SUM(I238:I240)</f>
        <v>0</v>
      </c>
      <c r="J237" s="47"/>
      <c r="K237" s="51"/>
      <c r="L237" s="51"/>
      <c r="M237" s="51"/>
      <c r="N237" s="51"/>
    </row>
    <row r="238" spans="1:14" ht="25.5" x14ac:dyDescent="0.2">
      <c r="A238" s="48"/>
      <c r="B238" s="49"/>
      <c r="C238" s="50"/>
      <c r="D238" s="50">
        <v>7901</v>
      </c>
      <c r="E238" s="49" t="s">
        <v>260</v>
      </c>
      <c r="F238" s="39">
        <f t="shared" si="55"/>
        <v>0</v>
      </c>
      <c r="G238" s="39">
        <f t="shared" si="56"/>
        <v>0</v>
      </c>
      <c r="H238" s="51"/>
      <c r="I238" s="51"/>
      <c r="J238" s="51"/>
      <c r="K238" s="51"/>
      <c r="L238" s="51"/>
      <c r="M238" s="51"/>
      <c r="N238" s="51"/>
    </row>
    <row r="239" spans="1:14" x14ac:dyDescent="0.2">
      <c r="A239" s="48"/>
      <c r="B239" s="49"/>
      <c r="C239" s="50"/>
      <c r="D239" s="50">
        <v>7903</v>
      </c>
      <c r="E239" s="49" t="s">
        <v>261</v>
      </c>
      <c r="F239" s="39">
        <f t="shared" si="55"/>
        <v>0</v>
      </c>
      <c r="G239" s="39">
        <f t="shared" si="56"/>
        <v>0</v>
      </c>
      <c r="H239" s="51"/>
      <c r="I239" s="51"/>
      <c r="J239" s="51"/>
      <c r="K239" s="51"/>
      <c r="L239" s="51"/>
      <c r="M239" s="51"/>
      <c r="N239" s="51"/>
    </row>
    <row r="240" spans="1:14" x14ac:dyDescent="0.2">
      <c r="A240" s="48"/>
      <c r="B240" s="49"/>
      <c r="C240" s="50"/>
      <c r="D240" s="50">
        <v>7949</v>
      </c>
      <c r="E240" s="49" t="s">
        <v>103</v>
      </c>
      <c r="F240" s="39">
        <f t="shared" si="55"/>
        <v>0</v>
      </c>
      <c r="G240" s="39">
        <f t="shared" si="56"/>
        <v>0</v>
      </c>
      <c r="H240" s="51"/>
      <c r="I240" s="51"/>
      <c r="J240" s="51"/>
      <c r="K240" s="51"/>
      <c r="L240" s="51"/>
      <c r="M240" s="51"/>
      <c r="N240" s="51"/>
    </row>
    <row r="241" spans="1:14" ht="25.5" x14ac:dyDescent="0.2">
      <c r="A241" s="48"/>
      <c r="B241" s="46"/>
      <c r="C241" s="35">
        <v>7950</v>
      </c>
      <c r="D241" s="35"/>
      <c r="E241" s="46" t="s">
        <v>262</v>
      </c>
      <c r="F241" s="39">
        <f t="shared" si="55"/>
        <v>0</v>
      </c>
      <c r="G241" s="39">
        <f t="shared" si="56"/>
        <v>0</v>
      </c>
      <c r="H241" s="47">
        <f>SUM(H242:H246)</f>
        <v>0</v>
      </c>
      <c r="I241" s="47">
        <f t="shared" ref="I241" si="62">SUM(I242:I246)</f>
        <v>0</v>
      </c>
      <c r="J241" s="47"/>
      <c r="K241" s="47">
        <f t="shared" ref="K241:N241" si="63">SUM(K242:K246)</f>
        <v>0</v>
      </c>
      <c r="L241" s="47">
        <f t="shared" si="63"/>
        <v>0</v>
      </c>
      <c r="M241" s="47">
        <f t="shared" si="63"/>
        <v>0</v>
      </c>
      <c r="N241" s="47">
        <f t="shared" si="63"/>
        <v>0</v>
      </c>
    </row>
    <row r="242" spans="1:14" ht="25.5" x14ac:dyDescent="0.2">
      <c r="A242" s="48"/>
      <c r="B242" s="49"/>
      <c r="C242" s="50"/>
      <c r="D242" s="50">
        <v>7951</v>
      </c>
      <c r="E242" s="49" t="s">
        <v>263</v>
      </c>
      <c r="F242" s="39">
        <f t="shared" si="55"/>
        <v>0</v>
      </c>
      <c r="G242" s="39">
        <f t="shared" si="56"/>
        <v>0</v>
      </c>
      <c r="H242" s="51"/>
      <c r="I242" s="51"/>
      <c r="J242" s="51"/>
      <c r="K242" s="51"/>
      <c r="L242" s="51"/>
      <c r="M242" s="51"/>
      <c r="N242" s="51"/>
    </row>
    <row r="243" spans="1:14" x14ac:dyDescent="0.2">
      <c r="A243" s="48"/>
      <c r="B243" s="49"/>
      <c r="C243" s="50"/>
      <c r="D243" s="50">
        <v>7952</v>
      </c>
      <c r="E243" s="49" t="s">
        <v>264</v>
      </c>
      <c r="F243" s="39">
        <f t="shared" si="55"/>
        <v>0</v>
      </c>
      <c r="G243" s="39">
        <f t="shared" si="56"/>
        <v>0</v>
      </c>
      <c r="H243" s="51"/>
      <c r="I243" s="51"/>
      <c r="J243" s="51"/>
      <c r="K243" s="51"/>
      <c r="L243" s="51"/>
      <c r="M243" s="51"/>
      <c r="N243" s="51"/>
    </row>
    <row r="244" spans="1:14" x14ac:dyDescent="0.2">
      <c r="A244" s="48"/>
      <c r="B244" s="49"/>
      <c r="C244" s="50"/>
      <c r="D244" s="50">
        <v>7953</v>
      </c>
      <c r="E244" s="49" t="s">
        <v>265</v>
      </c>
      <c r="F244" s="39">
        <f t="shared" si="55"/>
        <v>0</v>
      </c>
      <c r="G244" s="39">
        <f t="shared" si="56"/>
        <v>0</v>
      </c>
      <c r="H244" s="51"/>
      <c r="I244" s="51"/>
      <c r="J244" s="51"/>
      <c r="K244" s="51"/>
      <c r="L244" s="51"/>
      <c r="M244" s="51"/>
      <c r="N244" s="51"/>
    </row>
    <row r="245" spans="1:14" x14ac:dyDescent="0.2">
      <c r="A245" s="48"/>
      <c r="B245" s="49"/>
      <c r="C245" s="50"/>
      <c r="D245" s="50">
        <v>7954</v>
      </c>
      <c r="E245" s="49" t="s">
        <v>266</v>
      </c>
      <c r="F245" s="39">
        <f t="shared" si="55"/>
        <v>0</v>
      </c>
      <c r="G245" s="39">
        <f t="shared" si="56"/>
        <v>0</v>
      </c>
      <c r="H245" s="51"/>
      <c r="I245" s="51"/>
      <c r="J245" s="51"/>
      <c r="K245" s="51"/>
      <c r="L245" s="51"/>
      <c r="M245" s="51"/>
      <c r="N245" s="51"/>
    </row>
    <row r="246" spans="1:14" x14ac:dyDescent="0.2">
      <c r="A246" s="48"/>
      <c r="B246" s="49"/>
      <c r="C246" s="50"/>
      <c r="D246" s="50">
        <v>7999</v>
      </c>
      <c r="E246" s="49" t="s">
        <v>267</v>
      </c>
      <c r="F246" s="39">
        <f t="shared" si="55"/>
        <v>0</v>
      </c>
      <c r="G246" s="39">
        <f t="shared" si="56"/>
        <v>0</v>
      </c>
      <c r="H246" s="51"/>
      <c r="I246" s="51"/>
      <c r="J246" s="51"/>
      <c r="K246" s="51"/>
      <c r="L246" s="51"/>
      <c r="M246" s="51"/>
      <c r="N246" s="51"/>
    </row>
    <row r="247" spans="1:14" x14ac:dyDescent="0.2">
      <c r="A247" s="48"/>
      <c r="B247" s="46"/>
      <c r="C247" s="35">
        <v>8000</v>
      </c>
      <c r="D247" s="35"/>
      <c r="E247" s="46" t="s">
        <v>268</v>
      </c>
      <c r="F247" s="39">
        <f t="shared" si="55"/>
        <v>0</v>
      </c>
      <c r="G247" s="39">
        <f t="shared" si="56"/>
        <v>0</v>
      </c>
      <c r="H247" s="51"/>
      <c r="I247" s="51">
        <f>SUM(I248:I252)</f>
        <v>0</v>
      </c>
      <c r="J247" s="51"/>
      <c r="K247" s="51"/>
      <c r="L247" s="51"/>
      <c r="M247" s="51"/>
      <c r="N247" s="47">
        <f>SUM(N248:N252)</f>
        <v>0</v>
      </c>
    </row>
    <row r="248" spans="1:14" ht="38.25" x14ac:dyDescent="0.2">
      <c r="A248" s="48"/>
      <c r="B248" s="49"/>
      <c r="C248" s="50"/>
      <c r="D248" s="50">
        <v>8003</v>
      </c>
      <c r="E248" s="49" t="s">
        <v>269</v>
      </c>
      <c r="F248" s="39">
        <f t="shared" si="55"/>
        <v>0</v>
      </c>
      <c r="G248" s="39">
        <f t="shared" si="56"/>
        <v>0</v>
      </c>
      <c r="H248" s="51"/>
      <c r="I248" s="51"/>
      <c r="J248" s="51"/>
      <c r="K248" s="51"/>
      <c r="L248" s="51"/>
      <c r="M248" s="51"/>
      <c r="N248" s="51"/>
    </row>
    <row r="249" spans="1:14" x14ac:dyDescent="0.2">
      <c r="A249" s="48"/>
      <c r="B249" s="49"/>
      <c r="C249" s="50"/>
      <c r="D249" s="50">
        <v>8004</v>
      </c>
      <c r="E249" s="49" t="s">
        <v>270</v>
      </c>
      <c r="F249" s="39">
        <f t="shared" si="55"/>
        <v>0</v>
      </c>
      <c r="G249" s="39">
        <f t="shared" si="56"/>
        <v>0</v>
      </c>
      <c r="H249" s="51"/>
      <c r="I249" s="51"/>
      <c r="J249" s="51"/>
      <c r="K249" s="51"/>
      <c r="L249" s="51"/>
      <c r="M249" s="51"/>
      <c r="N249" s="51"/>
    </row>
    <row r="250" spans="1:14" x14ac:dyDescent="0.2">
      <c r="A250" s="48"/>
      <c r="B250" s="49"/>
      <c r="C250" s="50"/>
      <c r="D250" s="50">
        <v>8006</v>
      </c>
      <c r="E250" s="49" t="s">
        <v>271</v>
      </c>
      <c r="F250" s="39">
        <f t="shared" si="55"/>
        <v>0</v>
      </c>
      <c r="G250" s="39">
        <f t="shared" si="56"/>
        <v>0</v>
      </c>
      <c r="H250" s="51"/>
      <c r="I250" s="51"/>
      <c r="J250" s="51"/>
      <c r="K250" s="51"/>
      <c r="L250" s="51"/>
      <c r="M250" s="51"/>
      <c r="N250" s="51"/>
    </row>
    <row r="251" spans="1:14" x14ac:dyDescent="0.2">
      <c r="A251" s="48"/>
      <c r="B251" s="49"/>
      <c r="C251" s="50"/>
      <c r="D251" s="50">
        <v>8008</v>
      </c>
      <c r="E251" s="49" t="s">
        <v>272</v>
      </c>
      <c r="F251" s="39">
        <f t="shared" si="55"/>
        <v>0</v>
      </c>
      <c r="G251" s="39">
        <f t="shared" si="56"/>
        <v>0</v>
      </c>
      <c r="H251" s="51"/>
      <c r="I251" s="51"/>
      <c r="J251" s="51"/>
      <c r="K251" s="51"/>
      <c r="L251" s="51"/>
      <c r="M251" s="51"/>
      <c r="N251" s="51"/>
    </row>
    <row r="252" spans="1:14" x14ac:dyDescent="0.2">
      <c r="A252" s="48"/>
      <c r="B252" s="49"/>
      <c r="C252" s="50"/>
      <c r="D252" s="50">
        <v>8049</v>
      </c>
      <c r="E252" s="49" t="s">
        <v>273</v>
      </c>
      <c r="F252" s="39">
        <f t="shared" si="55"/>
        <v>0</v>
      </c>
      <c r="G252" s="39">
        <f t="shared" si="56"/>
        <v>0</v>
      </c>
      <c r="H252" s="51"/>
      <c r="I252" s="51"/>
      <c r="J252" s="51"/>
      <c r="K252" s="51"/>
      <c r="L252" s="51"/>
      <c r="M252" s="51"/>
      <c r="N252" s="51"/>
    </row>
    <row r="253" spans="1:14" x14ac:dyDescent="0.2">
      <c r="A253" s="48"/>
      <c r="B253" s="46"/>
      <c r="C253" s="35">
        <v>8050</v>
      </c>
      <c r="D253" s="35"/>
      <c r="E253" s="46" t="s">
        <v>274</v>
      </c>
      <c r="F253" s="39">
        <f t="shared" si="55"/>
        <v>0</v>
      </c>
      <c r="G253" s="39">
        <f t="shared" si="56"/>
        <v>0</v>
      </c>
      <c r="H253" s="51"/>
      <c r="I253" s="51"/>
      <c r="J253" s="51"/>
      <c r="K253" s="51"/>
      <c r="L253" s="51"/>
      <c r="M253" s="51"/>
      <c r="N253" s="51"/>
    </row>
    <row r="254" spans="1:14" x14ac:dyDescent="0.2">
      <c r="A254" s="48"/>
      <c r="B254" s="49"/>
      <c r="C254" s="50"/>
      <c r="D254" s="50">
        <v>8051</v>
      </c>
      <c r="E254" s="49" t="s">
        <v>275</v>
      </c>
      <c r="F254" s="39">
        <f t="shared" si="55"/>
        <v>0</v>
      </c>
      <c r="G254" s="39">
        <f t="shared" si="56"/>
        <v>0</v>
      </c>
      <c r="H254" s="51"/>
      <c r="I254" s="51"/>
      <c r="J254" s="51"/>
      <c r="K254" s="51"/>
      <c r="L254" s="51"/>
      <c r="M254" s="51"/>
      <c r="N254" s="51"/>
    </row>
    <row r="255" spans="1:14" x14ac:dyDescent="0.2">
      <c r="A255" s="48"/>
      <c r="B255" s="49"/>
      <c r="C255" s="50"/>
      <c r="D255" s="50">
        <v>8052</v>
      </c>
      <c r="E255" s="49" t="s">
        <v>276</v>
      </c>
      <c r="F255" s="39">
        <f t="shared" si="55"/>
        <v>0</v>
      </c>
      <c r="G255" s="39">
        <f t="shared" si="56"/>
        <v>0</v>
      </c>
      <c r="H255" s="51"/>
      <c r="I255" s="51"/>
      <c r="J255" s="51"/>
      <c r="K255" s="51"/>
      <c r="L255" s="51"/>
      <c r="M255" s="51"/>
      <c r="N255" s="51"/>
    </row>
    <row r="256" spans="1:14" x14ac:dyDescent="0.2">
      <c r="A256" s="48"/>
      <c r="B256" s="49"/>
      <c r="C256" s="50"/>
      <c r="D256" s="50">
        <v>8053</v>
      </c>
      <c r="E256" s="49" t="s">
        <v>277</v>
      </c>
      <c r="F256" s="39">
        <f t="shared" si="55"/>
        <v>0</v>
      </c>
      <c r="G256" s="39">
        <f t="shared" si="56"/>
        <v>0</v>
      </c>
      <c r="H256" s="51"/>
      <c r="I256" s="51"/>
      <c r="J256" s="51"/>
      <c r="K256" s="51"/>
      <c r="L256" s="51"/>
      <c r="M256" s="51"/>
      <c r="N256" s="51"/>
    </row>
    <row r="257" spans="1:14" x14ac:dyDescent="0.2">
      <c r="A257" s="48"/>
      <c r="B257" s="49"/>
      <c r="C257" s="50"/>
      <c r="D257" s="50">
        <v>8054</v>
      </c>
      <c r="E257" s="49" t="s">
        <v>278</v>
      </c>
      <c r="F257" s="39">
        <f t="shared" si="55"/>
        <v>0</v>
      </c>
      <c r="G257" s="39">
        <f t="shared" si="56"/>
        <v>0</v>
      </c>
      <c r="H257" s="51"/>
      <c r="I257" s="51"/>
      <c r="J257" s="51"/>
      <c r="K257" s="51"/>
      <c r="L257" s="51"/>
      <c r="M257" s="51"/>
      <c r="N257" s="51"/>
    </row>
    <row r="258" spans="1:14" x14ac:dyDescent="0.2">
      <c r="A258" s="48"/>
      <c r="B258" s="49"/>
      <c r="C258" s="50"/>
      <c r="D258" s="50">
        <v>8055</v>
      </c>
      <c r="E258" s="49" t="s">
        <v>279</v>
      </c>
      <c r="F258" s="39">
        <f t="shared" si="55"/>
        <v>0</v>
      </c>
      <c r="G258" s="39">
        <f t="shared" si="56"/>
        <v>0</v>
      </c>
      <c r="H258" s="51"/>
      <c r="I258" s="51"/>
      <c r="J258" s="51"/>
      <c r="K258" s="51"/>
      <c r="L258" s="51"/>
      <c r="M258" s="51"/>
      <c r="N258" s="51"/>
    </row>
    <row r="259" spans="1:14" ht="25.5" x14ac:dyDescent="0.2">
      <c r="A259" s="48"/>
      <c r="B259" s="49"/>
      <c r="C259" s="50"/>
      <c r="D259" s="50">
        <v>8056</v>
      </c>
      <c r="E259" s="49" t="s">
        <v>280</v>
      </c>
      <c r="F259" s="39">
        <f t="shared" si="55"/>
        <v>0</v>
      </c>
      <c r="G259" s="39">
        <f t="shared" si="56"/>
        <v>0</v>
      </c>
      <c r="H259" s="51"/>
      <c r="I259" s="51"/>
      <c r="J259" s="51"/>
      <c r="K259" s="51"/>
      <c r="L259" s="51"/>
      <c r="M259" s="51"/>
      <c r="N259" s="51"/>
    </row>
    <row r="260" spans="1:14" x14ac:dyDescent="0.2">
      <c r="A260" s="48"/>
      <c r="B260" s="49"/>
      <c r="C260" s="50"/>
      <c r="D260" s="50">
        <v>8099</v>
      </c>
      <c r="E260" s="49" t="s">
        <v>273</v>
      </c>
      <c r="F260" s="39">
        <f t="shared" si="55"/>
        <v>0</v>
      </c>
      <c r="G260" s="39">
        <f t="shared" si="56"/>
        <v>0</v>
      </c>
      <c r="H260" s="51"/>
      <c r="I260" s="51"/>
      <c r="J260" s="51"/>
      <c r="K260" s="51"/>
      <c r="L260" s="51"/>
      <c r="M260" s="51"/>
      <c r="N260" s="51"/>
    </row>
    <row r="261" spans="1:14" x14ac:dyDescent="0.2">
      <c r="A261" s="48"/>
      <c r="B261" s="46"/>
      <c r="C261" s="35">
        <v>8150</v>
      </c>
      <c r="D261" s="35"/>
      <c r="E261" s="46" t="s">
        <v>281</v>
      </c>
      <c r="F261" s="39">
        <f t="shared" si="55"/>
        <v>0</v>
      </c>
      <c r="G261" s="39">
        <f t="shared" si="56"/>
        <v>0</v>
      </c>
      <c r="H261" s="51"/>
      <c r="I261" s="51"/>
      <c r="J261" s="51"/>
      <c r="K261" s="51"/>
      <c r="L261" s="51"/>
      <c r="M261" s="51"/>
      <c r="N261" s="51"/>
    </row>
    <row r="262" spans="1:14" ht="25.5" x14ac:dyDescent="0.2">
      <c r="A262" s="48"/>
      <c r="B262" s="49"/>
      <c r="C262" s="50"/>
      <c r="D262" s="50">
        <v>8151</v>
      </c>
      <c r="E262" s="49" t="s">
        <v>282</v>
      </c>
      <c r="F262" s="39">
        <f t="shared" si="55"/>
        <v>0</v>
      </c>
      <c r="G262" s="39">
        <f t="shared" si="56"/>
        <v>0</v>
      </c>
      <c r="H262" s="51"/>
      <c r="I262" s="51"/>
      <c r="J262" s="51"/>
      <c r="K262" s="51"/>
      <c r="L262" s="51"/>
      <c r="M262" s="51"/>
      <c r="N262" s="51"/>
    </row>
    <row r="263" spans="1:14" ht="25.5" x14ac:dyDescent="0.2">
      <c r="A263" s="48"/>
      <c r="B263" s="49"/>
      <c r="C263" s="50"/>
      <c r="D263" s="50">
        <v>8152</v>
      </c>
      <c r="E263" s="49" t="s">
        <v>283</v>
      </c>
      <c r="F263" s="39">
        <f t="shared" si="55"/>
        <v>0</v>
      </c>
      <c r="G263" s="39">
        <f t="shared" si="56"/>
        <v>0</v>
      </c>
      <c r="H263" s="51"/>
      <c r="I263" s="51"/>
      <c r="J263" s="51"/>
      <c r="K263" s="51"/>
      <c r="L263" s="51"/>
      <c r="M263" s="51"/>
      <c r="N263" s="51"/>
    </row>
    <row r="264" spans="1:14" x14ac:dyDescent="0.2">
      <c r="A264" s="48"/>
      <c r="B264" s="49"/>
      <c r="C264" s="50"/>
      <c r="D264" s="50">
        <v>8153</v>
      </c>
      <c r="E264" s="49" t="s">
        <v>284</v>
      </c>
      <c r="F264" s="39">
        <f t="shared" si="55"/>
        <v>0</v>
      </c>
      <c r="G264" s="39">
        <f t="shared" si="56"/>
        <v>0</v>
      </c>
      <c r="H264" s="51"/>
      <c r="I264" s="51"/>
      <c r="J264" s="51"/>
      <c r="K264" s="51"/>
      <c r="L264" s="51"/>
      <c r="M264" s="51"/>
      <c r="N264" s="51"/>
    </row>
    <row r="265" spans="1:14" x14ac:dyDescent="0.2">
      <c r="A265" s="48"/>
      <c r="B265" s="49"/>
      <c r="C265" s="50"/>
      <c r="D265" s="50">
        <v>8154</v>
      </c>
      <c r="E265" s="49" t="s">
        <v>285</v>
      </c>
      <c r="F265" s="39">
        <f t="shared" si="55"/>
        <v>0</v>
      </c>
      <c r="G265" s="39">
        <f t="shared" si="56"/>
        <v>0</v>
      </c>
      <c r="H265" s="51"/>
      <c r="I265" s="51"/>
      <c r="J265" s="51"/>
      <c r="K265" s="51"/>
      <c r="L265" s="51"/>
      <c r="M265" s="51"/>
      <c r="N265" s="51"/>
    </row>
    <row r="266" spans="1:14" x14ac:dyDescent="0.2">
      <c r="A266" s="48"/>
      <c r="B266" s="49"/>
      <c r="C266" s="50"/>
      <c r="D266" s="50">
        <v>8199</v>
      </c>
      <c r="E266" s="49" t="s">
        <v>103</v>
      </c>
      <c r="F266" s="39">
        <f t="shared" si="55"/>
        <v>0</v>
      </c>
      <c r="G266" s="39">
        <f t="shared" si="56"/>
        <v>0</v>
      </c>
      <c r="H266" s="51"/>
      <c r="I266" s="51"/>
      <c r="J266" s="51"/>
      <c r="K266" s="51"/>
      <c r="L266" s="51"/>
      <c r="M266" s="51"/>
      <c r="N266" s="51"/>
    </row>
    <row r="267" spans="1:14" ht="18.75" customHeight="1" x14ac:dyDescent="0.2">
      <c r="A267" s="48"/>
      <c r="B267" s="53"/>
      <c r="C267" s="53" t="s">
        <v>286</v>
      </c>
      <c r="D267" s="35"/>
      <c r="E267" s="46" t="s">
        <v>287</v>
      </c>
      <c r="F267" s="39">
        <f t="shared" ref="F267:F330" si="64">G267+K267+L267+M267+N267</f>
        <v>0</v>
      </c>
      <c r="G267" s="39">
        <f t="shared" ref="G267:G330" si="65">SUM(H267:J267)</f>
        <v>0</v>
      </c>
      <c r="H267" s="51"/>
      <c r="I267" s="51"/>
      <c r="J267" s="51"/>
      <c r="K267" s="51"/>
      <c r="L267" s="51"/>
      <c r="M267" s="51"/>
      <c r="N267" s="51"/>
    </row>
    <row r="268" spans="1:14" ht="33.75" customHeight="1" x14ac:dyDescent="0.2">
      <c r="A268" s="48"/>
      <c r="B268" s="46"/>
      <c r="C268" s="35">
        <v>8300</v>
      </c>
      <c r="D268" s="35"/>
      <c r="E268" s="46" t="s">
        <v>288</v>
      </c>
      <c r="F268" s="39">
        <f t="shared" si="64"/>
        <v>0</v>
      </c>
      <c r="G268" s="39">
        <f t="shared" si="65"/>
        <v>0</v>
      </c>
      <c r="H268" s="51"/>
      <c r="I268" s="51"/>
      <c r="J268" s="51"/>
      <c r="K268" s="51"/>
      <c r="L268" s="51"/>
      <c r="M268" s="51"/>
      <c r="N268" s="51"/>
    </row>
    <row r="269" spans="1:14" ht="25.5" x14ac:dyDescent="0.2">
      <c r="A269" s="48"/>
      <c r="B269" s="49"/>
      <c r="C269" s="50"/>
      <c r="D269" s="50">
        <v>8301</v>
      </c>
      <c r="E269" s="49" t="s">
        <v>289</v>
      </c>
      <c r="F269" s="39">
        <f t="shared" si="64"/>
        <v>0</v>
      </c>
      <c r="G269" s="39">
        <f t="shared" si="65"/>
        <v>0</v>
      </c>
      <c r="H269" s="51"/>
      <c r="I269" s="51"/>
      <c r="J269" s="51"/>
      <c r="K269" s="51"/>
      <c r="L269" s="51"/>
      <c r="M269" s="51"/>
      <c r="N269" s="51"/>
    </row>
    <row r="270" spans="1:14" x14ac:dyDescent="0.2">
      <c r="A270" s="48"/>
      <c r="B270" s="49"/>
      <c r="C270" s="50"/>
      <c r="D270" s="50">
        <v>8302</v>
      </c>
      <c r="E270" s="49" t="s">
        <v>290</v>
      </c>
      <c r="F270" s="39">
        <f t="shared" si="64"/>
        <v>0</v>
      </c>
      <c r="G270" s="39">
        <f t="shared" si="65"/>
        <v>0</v>
      </c>
      <c r="H270" s="51"/>
      <c r="I270" s="51"/>
      <c r="J270" s="51"/>
      <c r="K270" s="51"/>
      <c r="L270" s="51"/>
      <c r="M270" s="51"/>
      <c r="N270" s="51"/>
    </row>
    <row r="271" spans="1:14" x14ac:dyDescent="0.2">
      <c r="A271" s="48"/>
      <c r="B271" s="49"/>
      <c r="C271" s="50"/>
      <c r="D271" s="50">
        <v>8303</v>
      </c>
      <c r="E271" s="49" t="s">
        <v>291</v>
      </c>
      <c r="F271" s="39">
        <f t="shared" si="64"/>
        <v>0</v>
      </c>
      <c r="G271" s="39">
        <f t="shared" si="65"/>
        <v>0</v>
      </c>
      <c r="H271" s="51"/>
      <c r="I271" s="51"/>
      <c r="J271" s="51"/>
      <c r="K271" s="51"/>
      <c r="L271" s="51"/>
      <c r="M271" s="51"/>
      <c r="N271" s="51"/>
    </row>
    <row r="272" spans="1:14" ht="25.5" x14ac:dyDescent="0.2">
      <c r="A272" s="48"/>
      <c r="B272" s="49"/>
      <c r="C272" s="50"/>
      <c r="D272" s="50">
        <v>8304</v>
      </c>
      <c r="E272" s="49" t="s">
        <v>292</v>
      </c>
      <c r="F272" s="39">
        <f t="shared" si="64"/>
        <v>0</v>
      </c>
      <c r="G272" s="39">
        <f t="shared" si="65"/>
        <v>0</v>
      </c>
      <c r="H272" s="51"/>
      <c r="I272" s="51"/>
      <c r="J272" s="51"/>
      <c r="K272" s="51"/>
      <c r="L272" s="51"/>
      <c r="M272" s="51"/>
      <c r="N272" s="51"/>
    </row>
    <row r="273" spans="1:14" x14ac:dyDescent="0.2">
      <c r="A273" s="48"/>
      <c r="B273" s="49"/>
      <c r="C273" s="50"/>
      <c r="D273" s="50">
        <v>8349</v>
      </c>
      <c r="E273" s="49" t="s">
        <v>293</v>
      </c>
      <c r="F273" s="39">
        <f t="shared" si="64"/>
        <v>0</v>
      </c>
      <c r="G273" s="39">
        <f t="shared" si="65"/>
        <v>0</v>
      </c>
      <c r="H273" s="51"/>
      <c r="I273" s="51"/>
      <c r="J273" s="51"/>
      <c r="K273" s="51"/>
      <c r="L273" s="51"/>
      <c r="M273" s="51"/>
      <c r="N273" s="51"/>
    </row>
    <row r="274" spans="1:14" x14ac:dyDescent="0.2">
      <c r="A274" s="48"/>
      <c r="B274" s="46"/>
      <c r="C274" s="35">
        <v>8350</v>
      </c>
      <c r="D274" s="35"/>
      <c r="E274" s="46" t="s">
        <v>294</v>
      </c>
      <c r="F274" s="39">
        <f t="shared" si="64"/>
        <v>0</v>
      </c>
      <c r="G274" s="39">
        <f t="shared" si="65"/>
        <v>0</v>
      </c>
      <c r="H274" s="51"/>
      <c r="I274" s="51"/>
      <c r="J274" s="51"/>
      <c r="K274" s="51"/>
      <c r="L274" s="51"/>
      <c r="M274" s="51"/>
      <c r="N274" s="51"/>
    </row>
    <row r="275" spans="1:14" x14ac:dyDescent="0.2">
      <c r="A275" s="48"/>
      <c r="B275" s="49"/>
      <c r="C275" s="50"/>
      <c r="D275" s="50">
        <v>8351</v>
      </c>
      <c r="E275" s="49" t="s">
        <v>295</v>
      </c>
      <c r="F275" s="39">
        <f t="shared" si="64"/>
        <v>0</v>
      </c>
      <c r="G275" s="39">
        <f t="shared" si="65"/>
        <v>0</v>
      </c>
      <c r="H275" s="51"/>
      <c r="I275" s="51"/>
      <c r="J275" s="51"/>
      <c r="K275" s="51"/>
      <c r="L275" s="51"/>
      <c r="M275" s="51"/>
      <c r="N275" s="51"/>
    </row>
    <row r="276" spans="1:14" x14ac:dyDescent="0.2">
      <c r="A276" s="48"/>
      <c r="B276" s="49"/>
      <c r="C276" s="50"/>
      <c r="D276" s="50">
        <v>8352</v>
      </c>
      <c r="E276" s="49" t="s">
        <v>296</v>
      </c>
      <c r="F276" s="39">
        <f t="shared" si="64"/>
        <v>0</v>
      </c>
      <c r="G276" s="39">
        <f t="shared" si="65"/>
        <v>0</v>
      </c>
      <c r="H276" s="51"/>
      <c r="I276" s="51"/>
      <c r="J276" s="51"/>
      <c r="K276" s="51"/>
      <c r="L276" s="51"/>
      <c r="M276" s="51"/>
      <c r="N276" s="51"/>
    </row>
    <row r="277" spans="1:14" x14ac:dyDescent="0.2">
      <c r="A277" s="48"/>
      <c r="B277" s="49"/>
      <c r="C277" s="50"/>
      <c r="D277" s="50">
        <v>8353</v>
      </c>
      <c r="E277" s="49" t="s">
        <v>297</v>
      </c>
      <c r="F277" s="39">
        <f t="shared" si="64"/>
        <v>0</v>
      </c>
      <c r="G277" s="39">
        <f t="shared" si="65"/>
        <v>0</v>
      </c>
      <c r="H277" s="51"/>
      <c r="I277" s="51"/>
      <c r="J277" s="51"/>
      <c r="K277" s="51"/>
      <c r="L277" s="51"/>
      <c r="M277" s="51"/>
      <c r="N277" s="51"/>
    </row>
    <row r="278" spans="1:14" x14ac:dyDescent="0.2">
      <c r="A278" s="48"/>
      <c r="B278" s="49"/>
      <c r="C278" s="50"/>
      <c r="D278" s="50">
        <v>8354</v>
      </c>
      <c r="E278" s="49" t="s">
        <v>298</v>
      </c>
      <c r="F278" s="39">
        <f t="shared" si="64"/>
        <v>0</v>
      </c>
      <c r="G278" s="39">
        <f t="shared" si="65"/>
        <v>0</v>
      </c>
      <c r="H278" s="51"/>
      <c r="I278" s="51"/>
      <c r="J278" s="51"/>
      <c r="K278" s="51"/>
      <c r="L278" s="51"/>
      <c r="M278" s="51"/>
      <c r="N278" s="51"/>
    </row>
    <row r="279" spans="1:14" x14ac:dyDescent="0.2">
      <c r="A279" s="48"/>
      <c r="B279" s="49"/>
      <c r="C279" s="50"/>
      <c r="D279" s="50">
        <v>8399</v>
      </c>
      <c r="E279" s="49" t="s">
        <v>293</v>
      </c>
      <c r="F279" s="39">
        <f t="shared" si="64"/>
        <v>0</v>
      </c>
      <c r="G279" s="39">
        <f t="shared" si="65"/>
        <v>0</v>
      </c>
      <c r="H279" s="51"/>
      <c r="I279" s="51"/>
      <c r="J279" s="51"/>
      <c r="K279" s="51"/>
      <c r="L279" s="51"/>
      <c r="M279" s="51"/>
      <c r="N279" s="51"/>
    </row>
    <row r="280" spans="1:14" ht="29.25" customHeight="1" x14ac:dyDescent="0.2">
      <c r="A280" s="48"/>
      <c r="B280" s="46"/>
      <c r="C280" s="35">
        <v>8550</v>
      </c>
      <c r="D280" s="35"/>
      <c r="E280" s="46" t="s">
        <v>299</v>
      </c>
      <c r="F280" s="39">
        <f t="shared" si="64"/>
        <v>0</v>
      </c>
      <c r="G280" s="39">
        <f t="shared" si="65"/>
        <v>0</v>
      </c>
      <c r="H280" s="51"/>
      <c r="I280" s="51"/>
      <c r="J280" s="51"/>
      <c r="K280" s="51"/>
      <c r="L280" s="51"/>
      <c r="M280" s="51"/>
      <c r="N280" s="51"/>
    </row>
    <row r="281" spans="1:14" ht="25.5" x14ac:dyDescent="0.2">
      <c r="A281" s="48"/>
      <c r="B281" s="49"/>
      <c r="C281" s="50"/>
      <c r="D281" s="50">
        <v>8553</v>
      </c>
      <c r="E281" s="49" t="s">
        <v>300</v>
      </c>
      <c r="F281" s="39">
        <f t="shared" si="64"/>
        <v>0</v>
      </c>
      <c r="G281" s="39">
        <f t="shared" si="65"/>
        <v>0</v>
      </c>
      <c r="H281" s="51"/>
      <c r="I281" s="51"/>
      <c r="J281" s="51"/>
      <c r="K281" s="51"/>
      <c r="L281" s="51"/>
      <c r="M281" s="51"/>
      <c r="N281" s="51"/>
    </row>
    <row r="282" spans="1:14" x14ac:dyDescent="0.2">
      <c r="A282" s="48"/>
      <c r="B282" s="49"/>
      <c r="C282" s="50"/>
      <c r="D282" s="50">
        <v>8555</v>
      </c>
      <c r="E282" s="49" t="s">
        <v>301</v>
      </c>
      <c r="F282" s="39">
        <f t="shared" si="64"/>
        <v>0</v>
      </c>
      <c r="G282" s="39">
        <f t="shared" si="65"/>
        <v>0</v>
      </c>
      <c r="H282" s="51"/>
      <c r="I282" s="51"/>
      <c r="J282" s="51"/>
      <c r="K282" s="51"/>
      <c r="L282" s="51"/>
      <c r="M282" s="51"/>
      <c r="N282" s="51"/>
    </row>
    <row r="283" spans="1:14" x14ac:dyDescent="0.2">
      <c r="A283" s="48"/>
      <c r="B283" s="49"/>
      <c r="C283" s="50"/>
      <c r="D283" s="50">
        <v>8556</v>
      </c>
      <c r="E283" s="49" t="s">
        <v>302</v>
      </c>
      <c r="F283" s="39">
        <f t="shared" si="64"/>
        <v>0</v>
      </c>
      <c r="G283" s="39">
        <f t="shared" si="65"/>
        <v>0</v>
      </c>
      <c r="H283" s="51"/>
      <c r="I283" s="51"/>
      <c r="J283" s="51"/>
      <c r="K283" s="51"/>
      <c r="L283" s="51"/>
      <c r="M283" s="51"/>
      <c r="N283" s="51"/>
    </row>
    <row r="284" spans="1:14" x14ac:dyDescent="0.2">
      <c r="A284" s="48"/>
      <c r="B284" s="49"/>
      <c r="C284" s="50"/>
      <c r="D284" s="50">
        <v>8557</v>
      </c>
      <c r="E284" s="49" t="s">
        <v>303</v>
      </c>
      <c r="F284" s="39">
        <f t="shared" si="64"/>
        <v>0</v>
      </c>
      <c r="G284" s="39">
        <f t="shared" si="65"/>
        <v>0</v>
      </c>
      <c r="H284" s="51"/>
      <c r="I284" s="51"/>
      <c r="J284" s="51"/>
      <c r="K284" s="51"/>
      <c r="L284" s="51"/>
      <c r="M284" s="51"/>
      <c r="N284" s="51"/>
    </row>
    <row r="285" spans="1:14" x14ac:dyDescent="0.2">
      <c r="A285" s="48"/>
      <c r="B285" s="49"/>
      <c r="C285" s="50"/>
      <c r="D285" s="50">
        <v>8561</v>
      </c>
      <c r="E285" s="49" t="s">
        <v>304</v>
      </c>
      <c r="F285" s="39">
        <f t="shared" si="64"/>
        <v>0</v>
      </c>
      <c r="G285" s="39">
        <f t="shared" si="65"/>
        <v>0</v>
      </c>
      <c r="H285" s="51"/>
      <c r="I285" s="51"/>
      <c r="J285" s="51"/>
      <c r="K285" s="51"/>
      <c r="L285" s="51"/>
      <c r="M285" s="51"/>
      <c r="N285" s="51"/>
    </row>
    <row r="286" spans="1:14" x14ac:dyDescent="0.2">
      <c r="A286" s="48"/>
      <c r="B286" s="49"/>
      <c r="C286" s="50"/>
      <c r="D286" s="50">
        <v>8599</v>
      </c>
      <c r="E286" s="49" t="s">
        <v>305</v>
      </c>
      <c r="F286" s="39">
        <f t="shared" si="64"/>
        <v>0</v>
      </c>
      <c r="G286" s="39">
        <f t="shared" si="65"/>
        <v>0</v>
      </c>
      <c r="H286" s="51"/>
      <c r="I286" s="51"/>
      <c r="J286" s="51"/>
      <c r="K286" s="51"/>
      <c r="L286" s="51"/>
      <c r="M286" s="51"/>
      <c r="N286" s="51"/>
    </row>
    <row r="287" spans="1:14" ht="31.5" customHeight="1" x14ac:dyDescent="0.2">
      <c r="A287" s="48"/>
      <c r="B287" s="46"/>
      <c r="C287" s="35">
        <v>8600</v>
      </c>
      <c r="D287" s="35"/>
      <c r="E287" s="46" t="s">
        <v>306</v>
      </c>
      <c r="F287" s="39">
        <f t="shared" si="64"/>
        <v>0</v>
      </c>
      <c r="G287" s="39">
        <f t="shared" si="65"/>
        <v>0</v>
      </c>
      <c r="H287" s="51"/>
      <c r="I287" s="51"/>
      <c r="J287" s="51"/>
      <c r="K287" s="51"/>
      <c r="L287" s="51"/>
      <c r="M287" s="51"/>
      <c r="N287" s="51"/>
    </row>
    <row r="288" spans="1:14" x14ac:dyDescent="0.2">
      <c r="A288" s="48"/>
      <c r="B288" s="49"/>
      <c r="C288" s="50"/>
      <c r="D288" s="50">
        <v>8651</v>
      </c>
      <c r="E288" s="49" t="s">
        <v>301</v>
      </c>
      <c r="F288" s="39">
        <f t="shared" si="64"/>
        <v>0</v>
      </c>
      <c r="G288" s="39">
        <f t="shared" si="65"/>
        <v>0</v>
      </c>
      <c r="H288" s="51"/>
      <c r="I288" s="51"/>
      <c r="J288" s="51"/>
      <c r="K288" s="51"/>
      <c r="L288" s="51"/>
      <c r="M288" s="51"/>
      <c r="N288" s="51"/>
    </row>
    <row r="289" spans="1:14" x14ac:dyDescent="0.2">
      <c r="A289" s="48"/>
      <c r="B289" s="49"/>
      <c r="C289" s="50"/>
      <c r="D289" s="50">
        <v>8652</v>
      </c>
      <c r="E289" s="49" t="s">
        <v>302</v>
      </c>
      <c r="F289" s="39">
        <f t="shared" si="64"/>
        <v>0</v>
      </c>
      <c r="G289" s="39">
        <f t="shared" si="65"/>
        <v>0</v>
      </c>
      <c r="H289" s="51"/>
      <c r="I289" s="51"/>
      <c r="J289" s="51"/>
      <c r="K289" s="51"/>
      <c r="L289" s="51"/>
      <c r="M289" s="51"/>
      <c r="N289" s="51"/>
    </row>
    <row r="290" spans="1:14" x14ac:dyDescent="0.2">
      <c r="A290" s="48"/>
      <c r="B290" s="49"/>
      <c r="C290" s="50"/>
      <c r="D290" s="50">
        <v>8653</v>
      </c>
      <c r="E290" s="49" t="s">
        <v>303</v>
      </c>
      <c r="F290" s="39">
        <f t="shared" si="64"/>
        <v>0</v>
      </c>
      <c r="G290" s="39">
        <f t="shared" si="65"/>
        <v>0</v>
      </c>
      <c r="H290" s="51"/>
      <c r="I290" s="51"/>
      <c r="J290" s="51"/>
      <c r="K290" s="51"/>
      <c r="L290" s="51"/>
      <c r="M290" s="51"/>
      <c r="N290" s="51"/>
    </row>
    <row r="291" spans="1:14" x14ac:dyDescent="0.2">
      <c r="A291" s="48"/>
      <c r="B291" s="49"/>
      <c r="C291" s="50"/>
      <c r="D291" s="50">
        <v>8654</v>
      </c>
      <c r="E291" s="49" t="s">
        <v>304</v>
      </c>
      <c r="F291" s="39">
        <f t="shared" si="64"/>
        <v>0</v>
      </c>
      <c r="G291" s="39">
        <f t="shared" si="65"/>
        <v>0</v>
      </c>
      <c r="H291" s="51"/>
      <c r="I291" s="51"/>
      <c r="J291" s="51"/>
      <c r="K291" s="51"/>
      <c r="L291" s="51"/>
      <c r="M291" s="51"/>
      <c r="N291" s="51"/>
    </row>
    <row r="292" spans="1:14" ht="25.5" x14ac:dyDescent="0.2">
      <c r="A292" s="48"/>
      <c r="B292" s="49"/>
      <c r="C292" s="50"/>
      <c r="D292" s="50">
        <v>8655</v>
      </c>
      <c r="E292" s="49" t="s">
        <v>300</v>
      </c>
      <c r="F292" s="39">
        <f t="shared" si="64"/>
        <v>0</v>
      </c>
      <c r="G292" s="39">
        <f t="shared" si="65"/>
        <v>0</v>
      </c>
      <c r="H292" s="51"/>
      <c r="I292" s="51"/>
      <c r="J292" s="51"/>
      <c r="K292" s="51"/>
      <c r="L292" s="51"/>
      <c r="M292" s="51"/>
      <c r="N292" s="51"/>
    </row>
    <row r="293" spans="1:14" x14ac:dyDescent="0.2">
      <c r="A293" s="48"/>
      <c r="B293" s="49"/>
      <c r="C293" s="50"/>
      <c r="D293" s="50">
        <v>8699</v>
      </c>
      <c r="E293" s="49" t="s">
        <v>305</v>
      </c>
      <c r="F293" s="39">
        <f t="shared" si="64"/>
        <v>0</v>
      </c>
      <c r="G293" s="39">
        <f t="shared" si="65"/>
        <v>0</v>
      </c>
      <c r="H293" s="51"/>
      <c r="I293" s="51"/>
      <c r="J293" s="51"/>
      <c r="K293" s="51"/>
      <c r="L293" s="51"/>
      <c r="M293" s="51"/>
      <c r="N293" s="51"/>
    </row>
    <row r="294" spans="1:14" ht="25.5" x14ac:dyDescent="0.2">
      <c r="A294" s="48"/>
      <c r="B294" s="53"/>
      <c r="C294" s="53" t="s">
        <v>307</v>
      </c>
      <c r="D294" s="35"/>
      <c r="E294" s="46" t="s">
        <v>308</v>
      </c>
      <c r="F294" s="39">
        <f t="shared" si="64"/>
        <v>0</v>
      </c>
      <c r="G294" s="39">
        <f t="shared" si="65"/>
        <v>0</v>
      </c>
      <c r="H294" s="51">
        <f t="shared" ref="H294:N294" si="66">H295+H309</f>
        <v>0</v>
      </c>
      <c r="I294" s="51">
        <f t="shared" ref="I294" si="67">I295+I309</f>
        <v>0</v>
      </c>
      <c r="J294" s="51"/>
      <c r="K294" s="51">
        <f t="shared" si="66"/>
        <v>0</v>
      </c>
      <c r="L294" s="51">
        <f t="shared" si="66"/>
        <v>0</v>
      </c>
      <c r="M294" s="51">
        <f t="shared" si="66"/>
        <v>0</v>
      </c>
      <c r="N294" s="51">
        <f t="shared" si="66"/>
        <v>0</v>
      </c>
    </row>
    <row r="295" spans="1:14" ht="38.25" x14ac:dyDescent="0.2">
      <c r="A295" s="48"/>
      <c r="B295" s="53"/>
      <c r="C295" s="53" t="s">
        <v>309</v>
      </c>
      <c r="D295" s="35"/>
      <c r="E295" s="46" t="s">
        <v>310</v>
      </c>
      <c r="F295" s="39">
        <f t="shared" si="64"/>
        <v>0</v>
      </c>
      <c r="G295" s="39">
        <f t="shared" si="65"/>
        <v>0</v>
      </c>
      <c r="H295" s="51">
        <f t="shared" ref="H295:N295" si="68">H296+H303</f>
        <v>0</v>
      </c>
      <c r="I295" s="51">
        <f t="shared" ref="I295" si="69">I296+I303</f>
        <v>0</v>
      </c>
      <c r="J295" s="51"/>
      <c r="K295" s="51">
        <f t="shared" si="68"/>
        <v>0</v>
      </c>
      <c r="L295" s="51">
        <f t="shared" si="68"/>
        <v>0</v>
      </c>
      <c r="M295" s="51">
        <f t="shared" si="68"/>
        <v>0</v>
      </c>
      <c r="N295" s="51">
        <f t="shared" si="68"/>
        <v>0</v>
      </c>
    </row>
    <row r="296" spans="1:14" x14ac:dyDescent="0.2">
      <c r="A296" s="48"/>
      <c r="B296" s="46"/>
      <c r="C296" s="35">
        <v>8900</v>
      </c>
      <c r="D296" s="35"/>
      <c r="E296" s="46" t="s">
        <v>311</v>
      </c>
      <c r="F296" s="39">
        <f t="shared" si="64"/>
        <v>0</v>
      </c>
      <c r="G296" s="39">
        <f t="shared" si="65"/>
        <v>0</v>
      </c>
      <c r="H296" s="51"/>
      <c r="I296" s="51"/>
      <c r="J296" s="51"/>
      <c r="K296" s="51"/>
      <c r="L296" s="51"/>
      <c r="M296" s="51"/>
      <c r="N296" s="51"/>
    </row>
    <row r="297" spans="1:14" x14ac:dyDescent="0.2">
      <c r="A297" s="48"/>
      <c r="B297" s="49"/>
      <c r="C297" s="50"/>
      <c r="D297" s="50">
        <v>8901</v>
      </c>
      <c r="E297" s="49" t="s">
        <v>312</v>
      </c>
      <c r="F297" s="39">
        <f t="shared" si="64"/>
        <v>0</v>
      </c>
      <c r="G297" s="39">
        <f t="shared" si="65"/>
        <v>0</v>
      </c>
      <c r="H297" s="51"/>
      <c r="I297" s="51"/>
      <c r="J297" s="51"/>
      <c r="K297" s="51"/>
      <c r="L297" s="51"/>
      <c r="M297" s="51"/>
      <c r="N297" s="51"/>
    </row>
    <row r="298" spans="1:14" x14ac:dyDescent="0.2">
      <c r="A298" s="48"/>
      <c r="B298" s="49"/>
      <c r="C298" s="50"/>
      <c r="D298" s="50">
        <v>8902</v>
      </c>
      <c r="E298" s="49" t="s">
        <v>313</v>
      </c>
      <c r="F298" s="39">
        <f t="shared" si="64"/>
        <v>0</v>
      </c>
      <c r="G298" s="39">
        <f t="shared" si="65"/>
        <v>0</v>
      </c>
      <c r="H298" s="51"/>
      <c r="I298" s="51"/>
      <c r="J298" s="51"/>
      <c r="K298" s="51"/>
      <c r="L298" s="51"/>
      <c r="M298" s="51"/>
      <c r="N298" s="51"/>
    </row>
    <row r="299" spans="1:14" x14ac:dyDescent="0.2">
      <c r="A299" s="48"/>
      <c r="B299" s="49"/>
      <c r="C299" s="50"/>
      <c r="D299" s="50">
        <v>8903</v>
      </c>
      <c r="E299" s="49" t="s">
        <v>314</v>
      </c>
      <c r="F299" s="39">
        <f t="shared" si="64"/>
        <v>0</v>
      </c>
      <c r="G299" s="39">
        <f t="shared" si="65"/>
        <v>0</v>
      </c>
      <c r="H299" s="51"/>
      <c r="I299" s="51"/>
      <c r="J299" s="51"/>
      <c r="K299" s="51"/>
      <c r="L299" s="51"/>
      <c r="M299" s="51"/>
      <c r="N299" s="51"/>
    </row>
    <row r="300" spans="1:14" x14ac:dyDescent="0.2">
      <c r="A300" s="48"/>
      <c r="B300" s="49"/>
      <c r="C300" s="50"/>
      <c r="D300" s="50">
        <v>8904</v>
      </c>
      <c r="E300" s="49" t="s">
        <v>315</v>
      </c>
      <c r="F300" s="39">
        <f t="shared" si="64"/>
        <v>0</v>
      </c>
      <c r="G300" s="39">
        <f t="shared" si="65"/>
        <v>0</v>
      </c>
      <c r="H300" s="51"/>
      <c r="I300" s="51"/>
      <c r="J300" s="51"/>
      <c r="K300" s="51"/>
      <c r="L300" s="51"/>
      <c r="M300" s="51"/>
      <c r="N300" s="51"/>
    </row>
    <row r="301" spans="1:14" ht="25.5" x14ac:dyDescent="0.2">
      <c r="A301" s="48"/>
      <c r="B301" s="49"/>
      <c r="C301" s="50"/>
      <c r="D301" s="50">
        <v>8905</v>
      </c>
      <c r="E301" s="49" t="s">
        <v>316</v>
      </c>
      <c r="F301" s="39">
        <f t="shared" si="64"/>
        <v>0</v>
      </c>
      <c r="G301" s="39">
        <f t="shared" si="65"/>
        <v>0</v>
      </c>
      <c r="H301" s="51"/>
      <c r="I301" s="51"/>
      <c r="J301" s="51"/>
      <c r="K301" s="51"/>
      <c r="L301" s="51"/>
      <c r="M301" s="51"/>
      <c r="N301" s="51"/>
    </row>
    <row r="302" spans="1:14" x14ac:dyDescent="0.2">
      <c r="A302" s="48"/>
      <c r="B302" s="49"/>
      <c r="C302" s="50"/>
      <c r="D302" s="50">
        <v>8949</v>
      </c>
      <c r="E302" s="49" t="s">
        <v>273</v>
      </c>
      <c r="F302" s="39">
        <f t="shared" si="64"/>
        <v>0</v>
      </c>
      <c r="G302" s="39">
        <f t="shared" si="65"/>
        <v>0</v>
      </c>
      <c r="H302" s="51"/>
      <c r="I302" s="51"/>
      <c r="J302" s="51"/>
      <c r="K302" s="51"/>
      <c r="L302" s="51"/>
      <c r="M302" s="51"/>
      <c r="N302" s="51"/>
    </row>
    <row r="303" spans="1:14" x14ac:dyDescent="0.2">
      <c r="A303" s="48"/>
      <c r="B303" s="46"/>
      <c r="C303" s="35">
        <v>8950</v>
      </c>
      <c r="D303" s="35"/>
      <c r="E303" s="46" t="s">
        <v>317</v>
      </c>
      <c r="F303" s="39">
        <f t="shared" si="64"/>
        <v>0</v>
      </c>
      <c r="G303" s="39">
        <f t="shared" si="65"/>
        <v>0</v>
      </c>
      <c r="H303" s="51"/>
      <c r="I303" s="51"/>
      <c r="J303" s="51"/>
      <c r="K303" s="51"/>
      <c r="L303" s="51"/>
      <c r="M303" s="51"/>
      <c r="N303" s="51"/>
    </row>
    <row r="304" spans="1:14" x14ac:dyDescent="0.2">
      <c r="A304" s="48"/>
      <c r="B304" s="49"/>
      <c r="C304" s="50"/>
      <c r="D304" s="50">
        <v>8952</v>
      </c>
      <c r="E304" s="49" t="s">
        <v>318</v>
      </c>
      <c r="F304" s="39">
        <f t="shared" si="64"/>
        <v>0</v>
      </c>
      <c r="G304" s="39">
        <f t="shared" si="65"/>
        <v>0</v>
      </c>
      <c r="H304" s="51"/>
      <c r="I304" s="51"/>
      <c r="J304" s="51"/>
      <c r="K304" s="51"/>
      <c r="L304" s="51"/>
      <c r="M304" s="51"/>
      <c r="N304" s="51"/>
    </row>
    <row r="305" spans="1:14" ht="25.5" x14ac:dyDescent="0.2">
      <c r="A305" s="48"/>
      <c r="B305" s="49"/>
      <c r="C305" s="50"/>
      <c r="D305" s="50">
        <v>8953</v>
      </c>
      <c r="E305" s="49" t="s">
        <v>319</v>
      </c>
      <c r="F305" s="39">
        <f t="shared" si="64"/>
        <v>0</v>
      </c>
      <c r="G305" s="39">
        <f t="shared" si="65"/>
        <v>0</v>
      </c>
      <c r="H305" s="51"/>
      <c r="I305" s="51"/>
      <c r="J305" s="51"/>
      <c r="K305" s="51"/>
      <c r="L305" s="51"/>
      <c r="M305" s="51"/>
      <c r="N305" s="51"/>
    </row>
    <row r="306" spans="1:14" x14ac:dyDescent="0.2">
      <c r="A306" s="48"/>
      <c r="B306" s="49"/>
      <c r="C306" s="50"/>
      <c r="D306" s="50">
        <v>8954</v>
      </c>
      <c r="E306" s="49" t="s">
        <v>320</v>
      </c>
      <c r="F306" s="39">
        <f t="shared" si="64"/>
        <v>0</v>
      </c>
      <c r="G306" s="39">
        <f t="shared" si="65"/>
        <v>0</v>
      </c>
      <c r="H306" s="51"/>
      <c r="I306" s="51"/>
      <c r="J306" s="51"/>
      <c r="K306" s="51"/>
      <c r="L306" s="51"/>
      <c r="M306" s="51"/>
      <c r="N306" s="51"/>
    </row>
    <row r="307" spans="1:14" x14ac:dyDescent="0.2">
      <c r="A307" s="48"/>
      <c r="B307" s="49"/>
      <c r="C307" s="50"/>
      <c r="D307" s="50">
        <v>8955</v>
      </c>
      <c r="E307" s="49" t="s">
        <v>321</v>
      </c>
      <c r="F307" s="39">
        <f t="shared" si="64"/>
        <v>0</v>
      </c>
      <c r="G307" s="39">
        <f t="shared" si="65"/>
        <v>0</v>
      </c>
      <c r="H307" s="51"/>
      <c r="I307" s="51"/>
      <c r="J307" s="51"/>
      <c r="K307" s="51"/>
      <c r="L307" s="51"/>
      <c r="M307" s="51"/>
      <c r="N307" s="51"/>
    </row>
    <row r="308" spans="1:14" x14ac:dyDescent="0.2">
      <c r="A308" s="48"/>
      <c r="B308" s="49"/>
      <c r="C308" s="50"/>
      <c r="D308" s="50">
        <v>8999</v>
      </c>
      <c r="E308" s="49" t="s">
        <v>322</v>
      </c>
      <c r="F308" s="39">
        <f t="shared" si="64"/>
        <v>0</v>
      </c>
      <c r="G308" s="39">
        <f t="shared" si="65"/>
        <v>0</v>
      </c>
      <c r="H308" s="51"/>
      <c r="I308" s="51"/>
      <c r="J308" s="51"/>
      <c r="K308" s="51"/>
      <c r="L308" s="51"/>
      <c r="M308" s="51"/>
      <c r="N308" s="51"/>
    </row>
    <row r="309" spans="1:14" ht="18.75" customHeight="1" x14ac:dyDescent="0.2">
      <c r="A309" s="48"/>
      <c r="B309" s="53"/>
      <c r="C309" s="53" t="s">
        <v>323</v>
      </c>
      <c r="D309" s="35"/>
      <c r="E309" s="46" t="s">
        <v>324</v>
      </c>
      <c r="F309" s="39">
        <f t="shared" si="64"/>
        <v>0</v>
      </c>
      <c r="G309" s="39">
        <f t="shared" si="65"/>
        <v>0</v>
      </c>
      <c r="H309" s="48">
        <f t="shared" ref="H309:N309" si="70">H310+H316+H323+H328+H336</f>
        <v>0</v>
      </c>
      <c r="I309" s="48">
        <f t="shared" ref="I309" si="71">I310+I316+I323+I328+I336</f>
        <v>0</v>
      </c>
      <c r="J309" s="48"/>
      <c r="K309" s="48">
        <f t="shared" si="70"/>
        <v>0</v>
      </c>
      <c r="L309" s="48">
        <f t="shared" si="70"/>
        <v>0</v>
      </c>
      <c r="M309" s="48">
        <f t="shared" si="70"/>
        <v>0</v>
      </c>
      <c r="N309" s="48">
        <f t="shared" si="70"/>
        <v>0</v>
      </c>
    </row>
    <row r="310" spans="1:14" x14ac:dyDescent="0.2">
      <c r="A310" s="48"/>
      <c r="B310" s="46"/>
      <c r="C310" s="35">
        <v>9200</v>
      </c>
      <c r="D310" s="35"/>
      <c r="E310" s="46" t="s">
        <v>325</v>
      </c>
      <c r="F310" s="39">
        <f t="shared" si="64"/>
        <v>0</v>
      </c>
      <c r="G310" s="39">
        <f t="shared" si="65"/>
        <v>0</v>
      </c>
      <c r="H310" s="51"/>
      <c r="I310" s="51"/>
      <c r="J310" s="51"/>
      <c r="K310" s="51"/>
      <c r="L310" s="51"/>
      <c r="M310" s="51"/>
      <c r="N310" s="51"/>
    </row>
    <row r="311" spans="1:14" x14ac:dyDescent="0.2">
      <c r="A311" s="48"/>
      <c r="B311" s="49"/>
      <c r="C311" s="50"/>
      <c r="D311" s="50">
        <v>9201</v>
      </c>
      <c r="E311" s="49" t="s">
        <v>326</v>
      </c>
      <c r="F311" s="39">
        <f t="shared" si="64"/>
        <v>0</v>
      </c>
      <c r="G311" s="39">
        <f t="shared" si="65"/>
        <v>0</v>
      </c>
      <c r="H311" s="51"/>
      <c r="I311" s="51"/>
      <c r="J311" s="51"/>
      <c r="K311" s="51"/>
      <c r="L311" s="51"/>
      <c r="M311" s="51"/>
      <c r="N311" s="51"/>
    </row>
    <row r="312" spans="1:14" x14ac:dyDescent="0.2">
      <c r="A312" s="48"/>
      <c r="B312" s="49"/>
      <c r="C312" s="50"/>
      <c r="D312" s="50">
        <v>9202</v>
      </c>
      <c r="E312" s="49" t="s">
        <v>327</v>
      </c>
      <c r="F312" s="39">
        <f t="shared" si="64"/>
        <v>0</v>
      </c>
      <c r="G312" s="39">
        <f t="shared" si="65"/>
        <v>0</v>
      </c>
      <c r="H312" s="51"/>
      <c r="I312" s="51"/>
      <c r="J312" s="51"/>
      <c r="K312" s="51"/>
      <c r="L312" s="51"/>
      <c r="M312" s="51"/>
      <c r="N312" s="51"/>
    </row>
    <row r="313" spans="1:14" x14ac:dyDescent="0.2">
      <c r="A313" s="48"/>
      <c r="B313" s="49"/>
      <c r="C313" s="50"/>
      <c r="D313" s="50">
        <v>9203</v>
      </c>
      <c r="E313" s="49" t="s">
        <v>328</v>
      </c>
      <c r="F313" s="39">
        <f t="shared" si="64"/>
        <v>0</v>
      </c>
      <c r="G313" s="39">
        <f t="shared" si="65"/>
        <v>0</v>
      </c>
      <c r="H313" s="51"/>
      <c r="I313" s="51"/>
      <c r="J313" s="51"/>
      <c r="K313" s="51"/>
      <c r="L313" s="51"/>
      <c r="M313" s="51"/>
      <c r="N313" s="51"/>
    </row>
    <row r="314" spans="1:14" x14ac:dyDescent="0.2">
      <c r="A314" s="48"/>
      <c r="B314" s="49"/>
      <c r="C314" s="50"/>
      <c r="D314" s="50">
        <v>9204</v>
      </c>
      <c r="E314" s="49" t="s">
        <v>329</v>
      </c>
      <c r="F314" s="39">
        <f t="shared" si="64"/>
        <v>0</v>
      </c>
      <c r="G314" s="39">
        <f t="shared" si="65"/>
        <v>0</v>
      </c>
      <c r="H314" s="51"/>
      <c r="I314" s="51"/>
      <c r="J314" s="51"/>
      <c r="K314" s="51"/>
      <c r="L314" s="51"/>
      <c r="M314" s="51"/>
      <c r="N314" s="51"/>
    </row>
    <row r="315" spans="1:14" x14ac:dyDescent="0.2">
      <c r="A315" s="48"/>
      <c r="B315" s="49"/>
      <c r="C315" s="50"/>
      <c r="D315" s="50">
        <v>9249</v>
      </c>
      <c r="E315" s="49" t="s">
        <v>103</v>
      </c>
      <c r="F315" s="39">
        <f t="shared" si="64"/>
        <v>0</v>
      </c>
      <c r="G315" s="39">
        <f t="shared" si="65"/>
        <v>0</v>
      </c>
      <c r="H315" s="51"/>
      <c r="I315" s="51"/>
      <c r="J315" s="51"/>
      <c r="K315" s="51"/>
      <c r="L315" s="51"/>
      <c r="M315" s="51"/>
      <c r="N315" s="51"/>
    </row>
    <row r="316" spans="1:14" ht="25.5" x14ac:dyDescent="0.2">
      <c r="A316" s="48"/>
      <c r="B316" s="46"/>
      <c r="C316" s="35">
        <v>9250</v>
      </c>
      <c r="D316" s="35"/>
      <c r="E316" s="46" t="s">
        <v>330</v>
      </c>
      <c r="F316" s="39">
        <f t="shared" si="64"/>
        <v>0</v>
      </c>
      <c r="G316" s="39">
        <f t="shared" si="65"/>
        <v>0</v>
      </c>
      <c r="H316" s="51"/>
      <c r="I316" s="51"/>
      <c r="J316" s="51"/>
      <c r="K316" s="51"/>
      <c r="L316" s="51"/>
      <c r="M316" s="51"/>
      <c r="N316" s="51"/>
    </row>
    <row r="317" spans="1:14" x14ac:dyDescent="0.2">
      <c r="A317" s="48"/>
      <c r="B317" s="49"/>
      <c r="C317" s="50"/>
      <c r="D317" s="50">
        <v>9251</v>
      </c>
      <c r="E317" s="49" t="s">
        <v>331</v>
      </c>
      <c r="F317" s="39">
        <f t="shared" si="64"/>
        <v>0</v>
      </c>
      <c r="G317" s="39">
        <f t="shared" si="65"/>
        <v>0</v>
      </c>
      <c r="H317" s="51"/>
      <c r="I317" s="51"/>
      <c r="J317" s="51"/>
      <c r="K317" s="51"/>
      <c r="L317" s="51"/>
      <c r="M317" s="51"/>
      <c r="N317" s="51"/>
    </row>
    <row r="318" spans="1:14" x14ac:dyDescent="0.2">
      <c r="A318" s="48"/>
      <c r="B318" s="49"/>
      <c r="C318" s="50"/>
      <c r="D318" s="50">
        <v>9252</v>
      </c>
      <c r="E318" s="49" t="s">
        <v>332</v>
      </c>
      <c r="F318" s="39">
        <f t="shared" si="64"/>
        <v>0</v>
      </c>
      <c r="G318" s="39">
        <f t="shared" si="65"/>
        <v>0</v>
      </c>
      <c r="H318" s="51"/>
      <c r="I318" s="51"/>
      <c r="J318" s="51"/>
      <c r="K318" s="51"/>
      <c r="L318" s="51"/>
      <c r="M318" s="51"/>
      <c r="N318" s="51"/>
    </row>
    <row r="319" spans="1:14" ht="25.5" x14ac:dyDescent="0.2">
      <c r="A319" s="48"/>
      <c r="B319" s="49"/>
      <c r="C319" s="50"/>
      <c r="D319" s="50">
        <v>9253</v>
      </c>
      <c r="E319" s="49" t="s">
        <v>333</v>
      </c>
      <c r="F319" s="39">
        <f t="shared" si="64"/>
        <v>0</v>
      </c>
      <c r="G319" s="39">
        <f t="shared" si="65"/>
        <v>0</v>
      </c>
      <c r="H319" s="51"/>
      <c r="I319" s="51"/>
      <c r="J319" s="51"/>
      <c r="K319" s="51"/>
      <c r="L319" s="51"/>
      <c r="M319" s="51"/>
      <c r="N319" s="51"/>
    </row>
    <row r="320" spans="1:14" x14ac:dyDescent="0.2">
      <c r="A320" s="48"/>
      <c r="B320" s="49"/>
      <c r="C320" s="50"/>
      <c r="D320" s="50">
        <v>9254</v>
      </c>
      <c r="E320" s="49" t="s">
        <v>334</v>
      </c>
      <c r="F320" s="39">
        <f t="shared" si="64"/>
        <v>0</v>
      </c>
      <c r="G320" s="39">
        <f t="shared" si="65"/>
        <v>0</v>
      </c>
      <c r="H320" s="51"/>
      <c r="I320" s="51"/>
      <c r="J320" s="51"/>
      <c r="K320" s="51"/>
      <c r="L320" s="51"/>
      <c r="M320" s="51"/>
      <c r="N320" s="51"/>
    </row>
    <row r="321" spans="1:14" x14ac:dyDescent="0.2">
      <c r="A321" s="48"/>
      <c r="B321" s="49"/>
      <c r="C321" s="50"/>
      <c r="D321" s="50">
        <v>9255</v>
      </c>
      <c r="E321" s="49" t="s">
        <v>335</v>
      </c>
      <c r="F321" s="39">
        <f t="shared" si="64"/>
        <v>0</v>
      </c>
      <c r="G321" s="39">
        <f t="shared" si="65"/>
        <v>0</v>
      </c>
      <c r="H321" s="51"/>
      <c r="I321" s="51"/>
      <c r="J321" s="51"/>
      <c r="K321" s="51"/>
      <c r="L321" s="51"/>
      <c r="M321" s="51"/>
      <c r="N321" s="51"/>
    </row>
    <row r="322" spans="1:14" x14ac:dyDescent="0.2">
      <c r="A322" s="48"/>
      <c r="B322" s="49"/>
      <c r="C322" s="50"/>
      <c r="D322" s="50">
        <v>9299</v>
      </c>
      <c r="E322" s="49" t="s">
        <v>103</v>
      </c>
      <c r="F322" s="39">
        <f t="shared" si="64"/>
        <v>0</v>
      </c>
      <c r="G322" s="39">
        <f t="shared" si="65"/>
        <v>0</v>
      </c>
      <c r="H322" s="51"/>
      <c r="I322" s="51"/>
      <c r="J322" s="51"/>
      <c r="K322" s="51"/>
      <c r="L322" s="51"/>
      <c r="M322" s="51"/>
      <c r="N322" s="51"/>
    </row>
    <row r="323" spans="1:14" x14ac:dyDescent="0.2">
      <c r="A323" s="48"/>
      <c r="B323" s="46"/>
      <c r="C323" s="35">
        <v>9300</v>
      </c>
      <c r="D323" s="35"/>
      <c r="E323" s="46" t="s">
        <v>336</v>
      </c>
      <c r="F323" s="39">
        <f t="shared" si="64"/>
        <v>0</v>
      </c>
      <c r="G323" s="39">
        <f t="shared" si="65"/>
        <v>0</v>
      </c>
      <c r="H323" s="51"/>
      <c r="I323" s="51"/>
      <c r="J323" s="51"/>
      <c r="K323" s="51"/>
      <c r="L323" s="51"/>
      <c r="M323" s="51"/>
      <c r="N323" s="51"/>
    </row>
    <row r="324" spans="1:14" x14ac:dyDescent="0.2">
      <c r="A324" s="48"/>
      <c r="B324" s="49"/>
      <c r="C324" s="50"/>
      <c r="D324" s="50">
        <v>9301</v>
      </c>
      <c r="E324" s="49" t="s">
        <v>337</v>
      </c>
      <c r="F324" s="39">
        <f t="shared" si="64"/>
        <v>0</v>
      </c>
      <c r="G324" s="39">
        <f t="shared" si="65"/>
        <v>0</v>
      </c>
      <c r="H324" s="51"/>
      <c r="I324" s="51"/>
      <c r="J324" s="51"/>
      <c r="K324" s="51"/>
      <c r="L324" s="51"/>
      <c r="M324" s="51"/>
      <c r="N324" s="51"/>
    </row>
    <row r="325" spans="1:14" x14ac:dyDescent="0.2">
      <c r="A325" s="48"/>
      <c r="B325" s="49"/>
      <c r="C325" s="50"/>
      <c r="D325" s="50">
        <v>9302</v>
      </c>
      <c r="E325" s="49" t="s">
        <v>338</v>
      </c>
      <c r="F325" s="39">
        <f t="shared" si="64"/>
        <v>0</v>
      </c>
      <c r="G325" s="39">
        <f t="shared" si="65"/>
        <v>0</v>
      </c>
      <c r="H325" s="51"/>
      <c r="I325" s="51"/>
      <c r="J325" s="51"/>
      <c r="K325" s="51"/>
      <c r="L325" s="51"/>
      <c r="M325" s="51"/>
      <c r="N325" s="51"/>
    </row>
    <row r="326" spans="1:14" x14ac:dyDescent="0.2">
      <c r="A326" s="48"/>
      <c r="B326" s="49"/>
      <c r="C326" s="50"/>
      <c r="D326" s="50">
        <v>9303</v>
      </c>
      <c r="E326" s="49" t="s">
        <v>339</v>
      </c>
      <c r="F326" s="39">
        <f t="shared" si="64"/>
        <v>0</v>
      </c>
      <c r="G326" s="39">
        <f t="shared" si="65"/>
        <v>0</v>
      </c>
      <c r="H326" s="51"/>
      <c r="I326" s="51"/>
      <c r="J326" s="51"/>
      <c r="K326" s="51"/>
      <c r="L326" s="51"/>
      <c r="M326" s="51"/>
      <c r="N326" s="51"/>
    </row>
    <row r="327" spans="1:14" x14ac:dyDescent="0.2">
      <c r="A327" s="48"/>
      <c r="B327" s="49"/>
      <c r="C327" s="50"/>
      <c r="D327" s="50">
        <v>9349</v>
      </c>
      <c r="E327" s="49" t="s">
        <v>103</v>
      </c>
      <c r="F327" s="39">
        <f t="shared" si="64"/>
        <v>0</v>
      </c>
      <c r="G327" s="39">
        <f t="shared" si="65"/>
        <v>0</v>
      </c>
      <c r="H327" s="51"/>
      <c r="I327" s="51"/>
      <c r="J327" s="51"/>
      <c r="K327" s="51"/>
      <c r="L327" s="51"/>
      <c r="M327" s="51"/>
      <c r="N327" s="51"/>
    </row>
    <row r="328" spans="1:14" x14ac:dyDescent="0.2">
      <c r="A328" s="48"/>
      <c r="B328" s="46"/>
      <c r="C328" s="35">
        <v>9350</v>
      </c>
      <c r="D328" s="35"/>
      <c r="E328" s="46" t="s">
        <v>340</v>
      </c>
      <c r="F328" s="39">
        <f t="shared" si="64"/>
        <v>0</v>
      </c>
      <c r="G328" s="39">
        <f t="shared" si="65"/>
        <v>0</v>
      </c>
      <c r="H328" s="51"/>
      <c r="I328" s="51"/>
      <c r="J328" s="51"/>
      <c r="K328" s="51"/>
      <c r="L328" s="51"/>
      <c r="M328" s="51"/>
      <c r="N328" s="51"/>
    </row>
    <row r="329" spans="1:14" x14ac:dyDescent="0.2">
      <c r="A329" s="48"/>
      <c r="B329" s="49"/>
      <c r="C329" s="50"/>
      <c r="D329" s="50">
        <v>9351</v>
      </c>
      <c r="E329" s="49" t="s">
        <v>341</v>
      </c>
      <c r="F329" s="39">
        <f t="shared" si="64"/>
        <v>0</v>
      </c>
      <c r="G329" s="39">
        <f t="shared" si="65"/>
        <v>0</v>
      </c>
      <c r="H329" s="51"/>
      <c r="I329" s="51"/>
      <c r="J329" s="51"/>
      <c r="K329" s="51"/>
      <c r="L329" s="51"/>
      <c r="M329" s="51"/>
      <c r="N329" s="51"/>
    </row>
    <row r="330" spans="1:14" x14ac:dyDescent="0.2">
      <c r="A330" s="48"/>
      <c r="B330" s="49"/>
      <c r="C330" s="50"/>
      <c r="D330" s="50">
        <v>9352</v>
      </c>
      <c r="E330" s="49" t="s">
        <v>342</v>
      </c>
      <c r="F330" s="39">
        <f t="shared" si="64"/>
        <v>0</v>
      </c>
      <c r="G330" s="39">
        <f t="shared" si="65"/>
        <v>0</v>
      </c>
      <c r="H330" s="51"/>
      <c r="I330" s="51"/>
      <c r="J330" s="51"/>
      <c r="K330" s="51"/>
      <c r="L330" s="51"/>
      <c r="M330" s="51"/>
      <c r="N330" s="51"/>
    </row>
    <row r="331" spans="1:14" x14ac:dyDescent="0.2">
      <c r="A331" s="48"/>
      <c r="B331" s="49"/>
      <c r="C331" s="50"/>
      <c r="D331" s="50">
        <v>9353</v>
      </c>
      <c r="E331" s="49" t="s">
        <v>343</v>
      </c>
      <c r="F331" s="39">
        <f t="shared" ref="F331:F342" si="72">G331+K331+L331+M331+N331</f>
        <v>0</v>
      </c>
      <c r="G331" s="39">
        <f t="shared" ref="G331:G342" si="73">SUM(H331:J331)</f>
        <v>0</v>
      </c>
      <c r="H331" s="51"/>
      <c r="I331" s="51"/>
      <c r="J331" s="51"/>
      <c r="K331" s="51"/>
      <c r="L331" s="51"/>
      <c r="M331" s="51"/>
      <c r="N331" s="51"/>
    </row>
    <row r="332" spans="1:14" x14ac:dyDescent="0.2">
      <c r="A332" s="48"/>
      <c r="B332" s="49"/>
      <c r="C332" s="50"/>
      <c r="D332" s="50">
        <v>9354</v>
      </c>
      <c r="E332" s="49" t="s">
        <v>344</v>
      </c>
      <c r="F332" s="39">
        <f t="shared" si="72"/>
        <v>0</v>
      </c>
      <c r="G332" s="39">
        <f t="shared" si="73"/>
        <v>0</v>
      </c>
      <c r="H332" s="51"/>
      <c r="I332" s="51"/>
      <c r="J332" s="51"/>
      <c r="K332" s="51"/>
      <c r="L332" s="51"/>
      <c r="M332" s="51"/>
      <c r="N332" s="51"/>
    </row>
    <row r="333" spans="1:14" x14ac:dyDescent="0.2">
      <c r="A333" s="48"/>
      <c r="B333" s="49"/>
      <c r="C333" s="50"/>
      <c r="D333" s="50">
        <v>9355</v>
      </c>
      <c r="E333" s="49" t="s">
        <v>345</v>
      </c>
      <c r="F333" s="39">
        <f t="shared" si="72"/>
        <v>0</v>
      </c>
      <c r="G333" s="39">
        <f t="shared" si="73"/>
        <v>0</v>
      </c>
      <c r="H333" s="51"/>
      <c r="I333" s="51"/>
      <c r="J333" s="51"/>
      <c r="K333" s="51"/>
      <c r="L333" s="51"/>
      <c r="M333" s="51"/>
      <c r="N333" s="51"/>
    </row>
    <row r="334" spans="1:14" ht="38.25" x14ac:dyDescent="0.2">
      <c r="A334" s="48"/>
      <c r="B334" s="49"/>
      <c r="C334" s="50"/>
      <c r="D334" s="50">
        <v>9356</v>
      </c>
      <c r="E334" s="49" t="s">
        <v>346</v>
      </c>
      <c r="F334" s="39">
        <f t="shared" si="72"/>
        <v>0</v>
      </c>
      <c r="G334" s="39">
        <f t="shared" si="73"/>
        <v>0</v>
      </c>
      <c r="H334" s="51"/>
      <c r="I334" s="51"/>
      <c r="J334" s="51"/>
      <c r="K334" s="51"/>
      <c r="L334" s="51"/>
      <c r="M334" s="51"/>
      <c r="N334" s="51"/>
    </row>
    <row r="335" spans="1:14" x14ac:dyDescent="0.2">
      <c r="A335" s="48"/>
      <c r="B335" s="49"/>
      <c r="C335" s="50"/>
      <c r="D335" s="50">
        <v>9399</v>
      </c>
      <c r="E335" s="49" t="s">
        <v>103</v>
      </c>
      <c r="F335" s="39">
        <f t="shared" si="72"/>
        <v>0</v>
      </c>
      <c r="G335" s="39">
        <f t="shared" si="73"/>
        <v>0</v>
      </c>
      <c r="H335" s="51"/>
      <c r="I335" s="51"/>
      <c r="J335" s="51"/>
      <c r="K335" s="51"/>
      <c r="L335" s="51"/>
      <c r="M335" s="51"/>
      <c r="N335" s="51"/>
    </row>
    <row r="336" spans="1:14" x14ac:dyDescent="0.2">
      <c r="A336" s="48"/>
      <c r="B336" s="46"/>
      <c r="C336" s="35">
        <v>9400</v>
      </c>
      <c r="D336" s="35"/>
      <c r="E336" s="46" t="s">
        <v>36</v>
      </c>
      <c r="F336" s="39">
        <f t="shared" si="72"/>
        <v>0</v>
      </c>
      <c r="G336" s="39">
        <f t="shared" si="73"/>
        <v>0</v>
      </c>
      <c r="H336" s="51"/>
      <c r="I336" s="51"/>
      <c r="J336" s="51"/>
      <c r="K336" s="51"/>
      <c r="L336" s="51"/>
      <c r="M336" s="51"/>
      <c r="N336" s="51"/>
    </row>
    <row r="337" spans="1:14" x14ac:dyDescent="0.2">
      <c r="A337" s="48"/>
      <c r="B337" s="49"/>
      <c r="C337" s="50"/>
      <c r="D337" s="50">
        <v>9401</v>
      </c>
      <c r="E337" s="49" t="s">
        <v>347</v>
      </c>
      <c r="F337" s="39">
        <f t="shared" si="72"/>
        <v>0</v>
      </c>
      <c r="G337" s="39">
        <f t="shared" si="73"/>
        <v>0</v>
      </c>
      <c r="H337" s="51"/>
      <c r="I337" s="51"/>
      <c r="J337" s="51"/>
      <c r="K337" s="51"/>
      <c r="L337" s="51"/>
      <c r="M337" s="51"/>
      <c r="N337" s="51"/>
    </row>
    <row r="338" spans="1:14" x14ac:dyDescent="0.2">
      <c r="A338" s="48"/>
      <c r="B338" s="49"/>
      <c r="C338" s="50"/>
      <c r="D338" s="50">
        <v>9402</v>
      </c>
      <c r="E338" s="49" t="s">
        <v>348</v>
      </c>
      <c r="F338" s="39">
        <f t="shared" si="72"/>
        <v>0</v>
      </c>
      <c r="G338" s="39">
        <f t="shared" si="73"/>
        <v>0</v>
      </c>
      <c r="H338" s="51"/>
      <c r="I338" s="51"/>
      <c r="J338" s="51"/>
      <c r="K338" s="51"/>
      <c r="L338" s="51"/>
      <c r="M338" s="51"/>
      <c r="N338" s="51"/>
    </row>
    <row r="339" spans="1:14" x14ac:dyDescent="0.2">
      <c r="A339" s="48"/>
      <c r="B339" s="49"/>
      <c r="C339" s="50"/>
      <c r="D339" s="50">
        <v>9403</v>
      </c>
      <c r="E339" s="49" t="s">
        <v>349</v>
      </c>
      <c r="F339" s="39">
        <f t="shared" si="72"/>
        <v>0</v>
      </c>
      <c r="G339" s="39">
        <f t="shared" si="73"/>
        <v>0</v>
      </c>
      <c r="H339" s="51"/>
      <c r="I339" s="51"/>
      <c r="J339" s="51"/>
      <c r="K339" s="51"/>
      <c r="L339" s="51"/>
      <c r="M339" s="51"/>
      <c r="N339" s="51"/>
    </row>
    <row r="340" spans="1:14" ht="25.5" x14ac:dyDescent="0.2">
      <c r="A340" s="48"/>
      <c r="B340" s="49"/>
      <c r="C340" s="50"/>
      <c r="D340" s="50">
        <v>9405</v>
      </c>
      <c r="E340" s="49" t="s">
        <v>350</v>
      </c>
      <c r="F340" s="39">
        <f t="shared" si="72"/>
        <v>0</v>
      </c>
      <c r="G340" s="39">
        <f t="shared" si="73"/>
        <v>0</v>
      </c>
      <c r="H340" s="51"/>
      <c r="I340" s="51"/>
      <c r="J340" s="51"/>
      <c r="K340" s="51"/>
      <c r="L340" s="51"/>
      <c r="M340" s="51"/>
      <c r="N340" s="51"/>
    </row>
    <row r="341" spans="1:14" x14ac:dyDescent="0.2">
      <c r="A341" s="48"/>
      <c r="B341" s="49"/>
      <c r="C341" s="50"/>
      <c r="D341" s="50">
        <v>9449</v>
      </c>
      <c r="E341" s="49" t="s">
        <v>103</v>
      </c>
      <c r="F341" s="39">
        <f t="shared" si="72"/>
        <v>0</v>
      </c>
      <c r="G341" s="39">
        <f t="shared" si="73"/>
        <v>0</v>
      </c>
      <c r="H341" s="51"/>
      <c r="I341" s="51"/>
      <c r="J341" s="51"/>
      <c r="K341" s="51"/>
      <c r="L341" s="51"/>
      <c r="M341" s="51"/>
      <c r="N341" s="51"/>
    </row>
    <row r="342" spans="1:14" s="30" customFormat="1" x14ac:dyDescent="0.2">
      <c r="A342" s="37"/>
      <c r="B342" s="46"/>
      <c r="C342" s="35"/>
      <c r="D342" s="35"/>
      <c r="E342" s="46" t="s">
        <v>54</v>
      </c>
      <c r="F342" s="47">
        <f t="shared" si="72"/>
        <v>13356672814</v>
      </c>
      <c r="G342" s="39">
        <f t="shared" si="73"/>
        <v>13356672814</v>
      </c>
      <c r="H342" s="47">
        <f t="shared" ref="H342:N342" si="74">H336+H328+H323+H316+H310+H303+H296+H287+H280+H274+H268+H261+H253+H247+H241+H237+H231+H217+H212+H205+H200+H196+H193+H182+H174+H169+H161+H152+H144+H131+H125+H118+H108+H101+H91+H83+H78+H71+H64+H61+H55+H49+H45+H37+H20+H17+H13</f>
        <v>1630567052</v>
      </c>
      <c r="I342" s="47">
        <f t="shared" ref="I342" si="75">I336+I328+I323+I316+I310+I303+I296+I287+I280+I274+I268+I261+I253+I247+I241+I237+I231+I217+I212+I205+I200+I196+I193+I182+I174+I169+I161+I152+I144+I131+I125+I118+I108+I101+I91+I83+I78+I71+I64+I61+I55+I49+I45+I37+I20+I17+I13</f>
        <v>11688015242</v>
      </c>
      <c r="J342" s="47">
        <f>J336+J328+J323+J316+J310+J303+J296+J287+J280+J274+J268+J261+J253+J247+J241+J237+J231+J217+J212+J205+J200+J196+J193+J182+J174+J169+J161+J152+J144+J131+J125+J118+J108+J101+J91+J83+J78+J71+J64+J61+J55+J49+J45+J37+J20+J17+J13</f>
        <v>38090520</v>
      </c>
      <c r="K342" s="47">
        <f t="shared" si="74"/>
        <v>0</v>
      </c>
      <c r="L342" s="47">
        <f t="shared" si="74"/>
        <v>0</v>
      </c>
      <c r="M342" s="47">
        <f t="shared" si="74"/>
        <v>0</v>
      </c>
      <c r="N342" s="47">
        <f t="shared" si="74"/>
        <v>0</v>
      </c>
    </row>
    <row r="344" spans="1:14" x14ac:dyDescent="0.2">
      <c r="F344" s="54"/>
    </row>
  </sheetData>
  <mergeCells count="18">
    <mergeCell ref="K7:K9"/>
    <mergeCell ref="I8:I9"/>
    <mergeCell ref="L7:L9"/>
    <mergeCell ref="G8:G9"/>
    <mergeCell ref="H8:H9"/>
    <mergeCell ref="J8:J9"/>
    <mergeCell ref="A2:N2"/>
    <mergeCell ref="A3:N3"/>
    <mergeCell ref="A6:A8"/>
    <mergeCell ref="B6:B8"/>
    <mergeCell ref="D6:D9"/>
    <mergeCell ref="E6:E9"/>
    <mergeCell ref="F6:F9"/>
    <mergeCell ref="C6:C9"/>
    <mergeCell ref="G6:L6"/>
    <mergeCell ref="M6:M9"/>
    <mergeCell ref="N6:N9"/>
    <mergeCell ref="G7:J7"/>
  </mergeCells>
  <pageMargins left="0.70866141732283472" right="0.19685039370078741" top="0.43307086614173229" bottom="0.43307086614173229" header="0.31496062992125984" footer="0.31496062992125984"/>
  <pageSetup paperSize="9" scale="84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12"/>
  <sheetViews>
    <sheetView workbookViewId="0">
      <pane xSplit="2" ySplit="10" topLeftCell="C26" activePane="bottomRight" state="frozen"/>
      <selection pane="topRight" activeCell="C1" sqref="C1"/>
      <selection pane="bottomLeft" activeCell="A11" sqref="A11"/>
      <selection pane="bottomRight" activeCell="C31" sqref="C31"/>
    </sheetView>
  </sheetViews>
  <sheetFormatPr defaultColWidth="8.375" defaultRowHeight="11.25" x14ac:dyDescent="0.2"/>
  <cols>
    <col min="1" max="1" width="4" style="25" customWidth="1"/>
    <col min="2" max="2" width="39.125" style="25" customWidth="1"/>
    <col min="3" max="3" width="14.375" style="25" customWidth="1"/>
    <col min="4" max="4" width="13.625" style="25" customWidth="1"/>
    <col min="5" max="5" width="12.5" style="25" customWidth="1"/>
    <col min="6" max="249" width="8.375" style="25"/>
    <col min="250" max="250" width="4" style="25" customWidth="1"/>
    <col min="251" max="251" width="0" style="25" hidden="1" customWidth="1"/>
    <col min="252" max="252" width="62.125" style="25" customWidth="1"/>
    <col min="253" max="253" width="14.75" style="25" customWidth="1"/>
    <col min="254" max="254" width="15.875" style="25" customWidth="1"/>
    <col min="255" max="255" width="14.75" style="25" customWidth="1"/>
    <col min="256" max="256" width="11.125" style="25" bestFit="1" customWidth="1"/>
    <col min="257" max="257" width="8.375" style="25"/>
    <col min="258" max="258" width="27.625" style="25" customWidth="1"/>
    <col min="259" max="505" width="8.375" style="25"/>
    <col min="506" max="506" width="4" style="25" customWidth="1"/>
    <col min="507" max="507" width="0" style="25" hidden="1" customWidth="1"/>
    <col min="508" max="508" width="62.125" style="25" customWidth="1"/>
    <col min="509" max="509" width="14.75" style="25" customWidth="1"/>
    <col min="510" max="510" width="15.875" style="25" customWidth="1"/>
    <col min="511" max="511" width="14.75" style="25" customWidth="1"/>
    <col min="512" max="512" width="11.125" style="25" bestFit="1" customWidth="1"/>
    <col min="513" max="513" width="8.375" style="25"/>
    <col min="514" max="514" width="27.625" style="25" customWidth="1"/>
    <col min="515" max="761" width="8.375" style="25"/>
    <col min="762" max="762" width="4" style="25" customWidth="1"/>
    <col min="763" max="763" width="0" style="25" hidden="1" customWidth="1"/>
    <col min="764" max="764" width="62.125" style="25" customWidth="1"/>
    <col min="765" max="765" width="14.75" style="25" customWidth="1"/>
    <col min="766" max="766" width="15.875" style="25" customWidth="1"/>
    <col min="767" max="767" width="14.75" style="25" customWidth="1"/>
    <col min="768" max="768" width="11.125" style="25" bestFit="1" customWidth="1"/>
    <col min="769" max="769" width="8.375" style="25"/>
    <col min="770" max="770" width="27.625" style="25" customWidth="1"/>
    <col min="771" max="1017" width="8.375" style="25"/>
    <col min="1018" max="1018" width="4" style="25" customWidth="1"/>
    <col min="1019" max="1019" width="0" style="25" hidden="1" customWidth="1"/>
    <col min="1020" max="1020" width="62.125" style="25" customWidth="1"/>
    <col min="1021" max="1021" width="14.75" style="25" customWidth="1"/>
    <col min="1022" max="1022" width="15.875" style="25" customWidth="1"/>
    <col min="1023" max="1023" width="14.75" style="25" customWidth="1"/>
    <col min="1024" max="1024" width="11.125" style="25" bestFit="1" customWidth="1"/>
    <col min="1025" max="1025" width="8.375" style="25"/>
    <col min="1026" max="1026" width="27.625" style="25" customWidth="1"/>
    <col min="1027" max="1273" width="8.375" style="25"/>
    <col min="1274" max="1274" width="4" style="25" customWidth="1"/>
    <col min="1275" max="1275" width="0" style="25" hidden="1" customWidth="1"/>
    <col min="1276" max="1276" width="62.125" style="25" customWidth="1"/>
    <col min="1277" max="1277" width="14.75" style="25" customWidth="1"/>
    <col min="1278" max="1278" width="15.875" style="25" customWidth="1"/>
    <col min="1279" max="1279" width="14.75" style="25" customWidth="1"/>
    <col min="1280" max="1280" width="11.125" style="25" bestFit="1" customWidth="1"/>
    <col min="1281" max="1281" width="8.375" style="25"/>
    <col min="1282" max="1282" width="27.625" style="25" customWidth="1"/>
    <col min="1283" max="1529" width="8.375" style="25"/>
    <col min="1530" max="1530" width="4" style="25" customWidth="1"/>
    <col min="1531" max="1531" width="0" style="25" hidden="1" customWidth="1"/>
    <col min="1532" max="1532" width="62.125" style="25" customWidth="1"/>
    <col min="1533" max="1533" width="14.75" style="25" customWidth="1"/>
    <col min="1534" max="1534" width="15.875" style="25" customWidth="1"/>
    <col min="1535" max="1535" width="14.75" style="25" customWidth="1"/>
    <col min="1536" max="1536" width="11.125" style="25" bestFit="1" customWidth="1"/>
    <col min="1537" max="1537" width="8.375" style="25"/>
    <col min="1538" max="1538" width="27.625" style="25" customWidth="1"/>
    <col min="1539" max="1785" width="8.375" style="25"/>
    <col min="1786" max="1786" width="4" style="25" customWidth="1"/>
    <col min="1787" max="1787" width="0" style="25" hidden="1" customWidth="1"/>
    <col min="1788" max="1788" width="62.125" style="25" customWidth="1"/>
    <col min="1789" max="1789" width="14.75" style="25" customWidth="1"/>
    <col min="1790" max="1790" width="15.875" style="25" customWidth="1"/>
    <col min="1791" max="1791" width="14.75" style="25" customWidth="1"/>
    <col min="1792" max="1792" width="11.125" style="25" bestFit="1" customWidth="1"/>
    <col min="1793" max="1793" width="8.375" style="25"/>
    <col min="1794" max="1794" width="27.625" style="25" customWidth="1"/>
    <col min="1795" max="2041" width="8.375" style="25"/>
    <col min="2042" max="2042" width="4" style="25" customWidth="1"/>
    <col min="2043" max="2043" width="0" style="25" hidden="1" customWidth="1"/>
    <col min="2044" max="2044" width="62.125" style="25" customWidth="1"/>
    <col min="2045" max="2045" width="14.75" style="25" customWidth="1"/>
    <col min="2046" max="2046" width="15.875" style="25" customWidth="1"/>
    <col min="2047" max="2047" width="14.75" style="25" customWidth="1"/>
    <col min="2048" max="2048" width="11.125" style="25" bestFit="1" customWidth="1"/>
    <col min="2049" max="2049" width="8.375" style="25"/>
    <col min="2050" max="2050" width="27.625" style="25" customWidth="1"/>
    <col min="2051" max="2297" width="8.375" style="25"/>
    <col min="2298" max="2298" width="4" style="25" customWidth="1"/>
    <col min="2299" max="2299" width="0" style="25" hidden="1" customWidth="1"/>
    <col min="2300" max="2300" width="62.125" style="25" customWidth="1"/>
    <col min="2301" max="2301" width="14.75" style="25" customWidth="1"/>
    <col min="2302" max="2302" width="15.875" style="25" customWidth="1"/>
    <col min="2303" max="2303" width="14.75" style="25" customWidth="1"/>
    <col min="2304" max="2304" width="11.125" style="25" bestFit="1" customWidth="1"/>
    <col min="2305" max="2305" width="8.375" style="25"/>
    <col min="2306" max="2306" width="27.625" style="25" customWidth="1"/>
    <col min="2307" max="2553" width="8.375" style="25"/>
    <col min="2554" max="2554" width="4" style="25" customWidth="1"/>
    <col min="2555" max="2555" width="0" style="25" hidden="1" customWidth="1"/>
    <col min="2556" max="2556" width="62.125" style="25" customWidth="1"/>
    <col min="2557" max="2557" width="14.75" style="25" customWidth="1"/>
    <col min="2558" max="2558" width="15.875" style="25" customWidth="1"/>
    <col min="2559" max="2559" width="14.75" style="25" customWidth="1"/>
    <col min="2560" max="2560" width="11.125" style="25" bestFit="1" customWidth="1"/>
    <col min="2561" max="2561" width="8.375" style="25"/>
    <col min="2562" max="2562" width="27.625" style="25" customWidth="1"/>
    <col min="2563" max="2809" width="8.375" style="25"/>
    <col min="2810" max="2810" width="4" style="25" customWidth="1"/>
    <col min="2811" max="2811" width="0" style="25" hidden="1" customWidth="1"/>
    <col min="2812" max="2812" width="62.125" style="25" customWidth="1"/>
    <col min="2813" max="2813" width="14.75" style="25" customWidth="1"/>
    <col min="2814" max="2814" width="15.875" style="25" customWidth="1"/>
    <col min="2815" max="2815" width="14.75" style="25" customWidth="1"/>
    <col min="2816" max="2816" width="11.125" style="25" bestFit="1" customWidth="1"/>
    <col min="2817" max="2817" width="8.375" style="25"/>
    <col min="2818" max="2818" width="27.625" style="25" customWidth="1"/>
    <col min="2819" max="3065" width="8.375" style="25"/>
    <col min="3066" max="3066" width="4" style="25" customWidth="1"/>
    <col min="3067" max="3067" width="0" style="25" hidden="1" customWidth="1"/>
    <col min="3068" max="3068" width="62.125" style="25" customWidth="1"/>
    <col min="3069" max="3069" width="14.75" style="25" customWidth="1"/>
    <col min="3070" max="3070" width="15.875" style="25" customWidth="1"/>
    <col min="3071" max="3071" width="14.75" style="25" customWidth="1"/>
    <col min="3072" max="3072" width="11.125" style="25" bestFit="1" customWidth="1"/>
    <col min="3073" max="3073" width="8.375" style="25"/>
    <col min="3074" max="3074" width="27.625" style="25" customWidth="1"/>
    <col min="3075" max="3321" width="8.375" style="25"/>
    <col min="3322" max="3322" width="4" style="25" customWidth="1"/>
    <col min="3323" max="3323" width="0" style="25" hidden="1" customWidth="1"/>
    <col min="3324" max="3324" width="62.125" style="25" customWidth="1"/>
    <col min="3325" max="3325" width="14.75" style="25" customWidth="1"/>
    <col min="3326" max="3326" width="15.875" style="25" customWidth="1"/>
    <col min="3327" max="3327" width="14.75" style="25" customWidth="1"/>
    <col min="3328" max="3328" width="11.125" style="25" bestFit="1" customWidth="1"/>
    <col min="3329" max="3329" width="8.375" style="25"/>
    <col min="3330" max="3330" width="27.625" style="25" customWidth="1"/>
    <col min="3331" max="3577" width="8.375" style="25"/>
    <col min="3578" max="3578" width="4" style="25" customWidth="1"/>
    <col min="3579" max="3579" width="0" style="25" hidden="1" customWidth="1"/>
    <col min="3580" max="3580" width="62.125" style="25" customWidth="1"/>
    <col min="3581" max="3581" width="14.75" style="25" customWidth="1"/>
    <col min="3582" max="3582" width="15.875" style="25" customWidth="1"/>
    <col min="3583" max="3583" width="14.75" style="25" customWidth="1"/>
    <col min="3584" max="3584" width="11.125" style="25" bestFit="1" customWidth="1"/>
    <col min="3585" max="3585" width="8.375" style="25"/>
    <col min="3586" max="3586" width="27.625" style="25" customWidth="1"/>
    <col min="3587" max="3833" width="8.375" style="25"/>
    <col min="3834" max="3834" width="4" style="25" customWidth="1"/>
    <col min="3835" max="3835" width="0" style="25" hidden="1" customWidth="1"/>
    <col min="3836" max="3836" width="62.125" style="25" customWidth="1"/>
    <col min="3837" max="3837" width="14.75" style="25" customWidth="1"/>
    <col min="3838" max="3838" width="15.875" style="25" customWidth="1"/>
    <col min="3839" max="3839" width="14.75" style="25" customWidth="1"/>
    <col min="3840" max="3840" width="11.125" style="25" bestFit="1" customWidth="1"/>
    <col min="3841" max="3841" width="8.375" style="25"/>
    <col min="3842" max="3842" width="27.625" style="25" customWidth="1"/>
    <col min="3843" max="4089" width="8.375" style="25"/>
    <col min="4090" max="4090" width="4" style="25" customWidth="1"/>
    <col min="4091" max="4091" width="0" style="25" hidden="1" customWidth="1"/>
    <col min="4092" max="4092" width="62.125" style="25" customWidth="1"/>
    <col min="4093" max="4093" width="14.75" style="25" customWidth="1"/>
    <col min="4094" max="4094" width="15.875" style="25" customWidth="1"/>
    <col min="4095" max="4095" width="14.75" style="25" customWidth="1"/>
    <col min="4096" max="4096" width="11.125" style="25" bestFit="1" customWidth="1"/>
    <col min="4097" max="4097" width="8.375" style="25"/>
    <col min="4098" max="4098" width="27.625" style="25" customWidth="1"/>
    <col min="4099" max="4345" width="8.375" style="25"/>
    <col min="4346" max="4346" width="4" style="25" customWidth="1"/>
    <col min="4347" max="4347" width="0" style="25" hidden="1" customWidth="1"/>
    <col min="4348" max="4348" width="62.125" style="25" customWidth="1"/>
    <col min="4349" max="4349" width="14.75" style="25" customWidth="1"/>
    <col min="4350" max="4350" width="15.875" style="25" customWidth="1"/>
    <col min="4351" max="4351" width="14.75" style="25" customWidth="1"/>
    <col min="4352" max="4352" width="11.125" style="25" bestFit="1" customWidth="1"/>
    <col min="4353" max="4353" width="8.375" style="25"/>
    <col min="4354" max="4354" width="27.625" style="25" customWidth="1"/>
    <col min="4355" max="4601" width="8.375" style="25"/>
    <col min="4602" max="4602" width="4" style="25" customWidth="1"/>
    <col min="4603" max="4603" width="0" style="25" hidden="1" customWidth="1"/>
    <col min="4604" max="4604" width="62.125" style="25" customWidth="1"/>
    <col min="4605" max="4605" width="14.75" style="25" customWidth="1"/>
    <col min="4606" max="4606" width="15.875" style="25" customWidth="1"/>
    <col min="4607" max="4607" width="14.75" style="25" customWidth="1"/>
    <col min="4608" max="4608" width="11.125" style="25" bestFit="1" customWidth="1"/>
    <col min="4609" max="4609" width="8.375" style="25"/>
    <col min="4610" max="4610" width="27.625" style="25" customWidth="1"/>
    <col min="4611" max="4857" width="8.375" style="25"/>
    <col min="4858" max="4858" width="4" style="25" customWidth="1"/>
    <col min="4859" max="4859" width="0" style="25" hidden="1" customWidth="1"/>
    <col min="4860" max="4860" width="62.125" style="25" customWidth="1"/>
    <col min="4861" max="4861" width="14.75" style="25" customWidth="1"/>
    <col min="4862" max="4862" width="15.875" style="25" customWidth="1"/>
    <col min="4863" max="4863" width="14.75" style="25" customWidth="1"/>
    <col min="4864" max="4864" width="11.125" style="25" bestFit="1" customWidth="1"/>
    <col min="4865" max="4865" width="8.375" style="25"/>
    <col min="4866" max="4866" width="27.625" style="25" customWidth="1"/>
    <col min="4867" max="5113" width="8.375" style="25"/>
    <col min="5114" max="5114" width="4" style="25" customWidth="1"/>
    <col min="5115" max="5115" width="0" style="25" hidden="1" customWidth="1"/>
    <col min="5116" max="5116" width="62.125" style="25" customWidth="1"/>
    <col min="5117" max="5117" width="14.75" style="25" customWidth="1"/>
    <col min="5118" max="5118" width="15.875" style="25" customWidth="1"/>
    <col min="5119" max="5119" width="14.75" style="25" customWidth="1"/>
    <col min="5120" max="5120" width="11.125" style="25" bestFit="1" customWidth="1"/>
    <col min="5121" max="5121" width="8.375" style="25"/>
    <col min="5122" max="5122" width="27.625" style="25" customWidth="1"/>
    <col min="5123" max="5369" width="8.375" style="25"/>
    <col min="5370" max="5370" width="4" style="25" customWidth="1"/>
    <col min="5371" max="5371" width="0" style="25" hidden="1" customWidth="1"/>
    <col min="5372" max="5372" width="62.125" style="25" customWidth="1"/>
    <col min="5373" max="5373" width="14.75" style="25" customWidth="1"/>
    <col min="5374" max="5374" width="15.875" style="25" customWidth="1"/>
    <col min="5375" max="5375" width="14.75" style="25" customWidth="1"/>
    <col min="5376" max="5376" width="11.125" style="25" bestFit="1" customWidth="1"/>
    <col min="5377" max="5377" width="8.375" style="25"/>
    <col min="5378" max="5378" width="27.625" style="25" customWidth="1"/>
    <col min="5379" max="5625" width="8.375" style="25"/>
    <col min="5626" max="5626" width="4" style="25" customWidth="1"/>
    <col min="5627" max="5627" width="0" style="25" hidden="1" customWidth="1"/>
    <col min="5628" max="5628" width="62.125" style="25" customWidth="1"/>
    <col min="5629" max="5629" width="14.75" style="25" customWidth="1"/>
    <col min="5630" max="5630" width="15.875" style="25" customWidth="1"/>
    <col min="5631" max="5631" width="14.75" style="25" customWidth="1"/>
    <col min="5632" max="5632" width="11.125" style="25" bestFit="1" customWidth="1"/>
    <col min="5633" max="5633" width="8.375" style="25"/>
    <col min="5634" max="5634" width="27.625" style="25" customWidth="1"/>
    <col min="5635" max="5881" width="8.375" style="25"/>
    <col min="5882" max="5882" width="4" style="25" customWidth="1"/>
    <col min="5883" max="5883" width="0" style="25" hidden="1" customWidth="1"/>
    <col min="5884" max="5884" width="62.125" style="25" customWidth="1"/>
    <col min="5885" max="5885" width="14.75" style="25" customWidth="1"/>
    <col min="5886" max="5886" width="15.875" style="25" customWidth="1"/>
    <col min="5887" max="5887" width="14.75" style="25" customWidth="1"/>
    <col min="5888" max="5888" width="11.125" style="25" bestFit="1" customWidth="1"/>
    <col min="5889" max="5889" width="8.375" style="25"/>
    <col min="5890" max="5890" width="27.625" style="25" customWidth="1"/>
    <col min="5891" max="6137" width="8.375" style="25"/>
    <col min="6138" max="6138" width="4" style="25" customWidth="1"/>
    <col min="6139" max="6139" width="0" style="25" hidden="1" customWidth="1"/>
    <col min="6140" max="6140" width="62.125" style="25" customWidth="1"/>
    <col min="6141" max="6141" width="14.75" style="25" customWidth="1"/>
    <col min="6142" max="6142" width="15.875" style="25" customWidth="1"/>
    <col min="6143" max="6143" width="14.75" style="25" customWidth="1"/>
    <col min="6144" max="6144" width="11.125" style="25" bestFit="1" customWidth="1"/>
    <col min="6145" max="6145" width="8.375" style="25"/>
    <col min="6146" max="6146" width="27.625" style="25" customWidth="1"/>
    <col min="6147" max="6393" width="8.375" style="25"/>
    <col min="6394" max="6394" width="4" style="25" customWidth="1"/>
    <col min="6395" max="6395" width="0" style="25" hidden="1" customWidth="1"/>
    <col min="6396" max="6396" width="62.125" style="25" customWidth="1"/>
    <col min="6397" max="6397" width="14.75" style="25" customWidth="1"/>
    <col min="6398" max="6398" width="15.875" style="25" customWidth="1"/>
    <col min="6399" max="6399" width="14.75" style="25" customWidth="1"/>
    <col min="6400" max="6400" width="11.125" style="25" bestFit="1" customWidth="1"/>
    <col min="6401" max="6401" width="8.375" style="25"/>
    <col min="6402" max="6402" width="27.625" style="25" customWidth="1"/>
    <col min="6403" max="6649" width="8.375" style="25"/>
    <col min="6650" max="6650" width="4" style="25" customWidth="1"/>
    <col min="6651" max="6651" width="0" style="25" hidden="1" customWidth="1"/>
    <col min="6652" max="6652" width="62.125" style="25" customWidth="1"/>
    <col min="6653" max="6653" width="14.75" style="25" customWidth="1"/>
    <col min="6654" max="6654" width="15.875" style="25" customWidth="1"/>
    <col min="6655" max="6655" width="14.75" style="25" customWidth="1"/>
    <col min="6656" max="6656" width="11.125" style="25" bestFit="1" customWidth="1"/>
    <col min="6657" max="6657" width="8.375" style="25"/>
    <col min="6658" max="6658" width="27.625" style="25" customWidth="1"/>
    <col min="6659" max="6905" width="8.375" style="25"/>
    <col min="6906" max="6906" width="4" style="25" customWidth="1"/>
    <col min="6907" max="6907" width="0" style="25" hidden="1" customWidth="1"/>
    <col min="6908" max="6908" width="62.125" style="25" customWidth="1"/>
    <col min="6909" max="6909" width="14.75" style="25" customWidth="1"/>
    <col min="6910" max="6910" width="15.875" style="25" customWidth="1"/>
    <col min="6911" max="6911" width="14.75" style="25" customWidth="1"/>
    <col min="6912" max="6912" width="11.125" style="25" bestFit="1" customWidth="1"/>
    <col min="6913" max="6913" width="8.375" style="25"/>
    <col min="6914" max="6914" width="27.625" style="25" customWidth="1"/>
    <col min="6915" max="7161" width="8.375" style="25"/>
    <col min="7162" max="7162" width="4" style="25" customWidth="1"/>
    <col min="7163" max="7163" width="0" style="25" hidden="1" customWidth="1"/>
    <col min="7164" max="7164" width="62.125" style="25" customWidth="1"/>
    <col min="7165" max="7165" width="14.75" style="25" customWidth="1"/>
    <col min="7166" max="7166" width="15.875" style="25" customWidth="1"/>
    <col min="7167" max="7167" width="14.75" style="25" customWidth="1"/>
    <col min="7168" max="7168" width="11.125" style="25" bestFit="1" customWidth="1"/>
    <col min="7169" max="7169" width="8.375" style="25"/>
    <col min="7170" max="7170" width="27.625" style="25" customWidth="1"/>
    <col min="7171" max="7417" width="8.375" style="25"/>
    <col min="7418" max="7418" width="4" style="25" customWidth="1"/>
    <col min="7419" max="7419" width="0" style="25" hidden="1" customWidth="1"/>
    <col min="7420" max="7420" width="62.125" style="25" customWidth="1"/>
    <col min="7421" max="7421" width="14.75" style="25" customWidth="1"/>
    <col min="7422" max="7422" width="15.875" style="25" customWidth="1"/>
    <col min="7423" max="7423" width="14.75" style="25" customWidth="1"/>
    <col min="7424" max="7424" width="11.125" style="25" bestFit="1" customWidth="1"/>
    <col min="7425" max="7425" width="8.375" style="25"/>
    <col min="7426" max="7426" width="27.625" style="25" customWidth="1"/>
    <col min="7427" max="7673" width="8.375" style="25"/>
    <col min="7674" max="7674" width="4" style="25" customWidth="1"/>
    <col min="7675" max="7675" width="0" style="25" hidden="1" customWidth="1"/>
    <col min="7676" max="7676" width="62.125" style="25" customWidth="1"/>
    <col min="7677" max="7677" width="14.75" style="25" customWidth="1"/>
    <col min="7678" max="7678" width="15.875" style="25" customWidth="1"/>
    <col min="7679" max="7679" width="14.75" style="25" customWidth="1"/>
    <col min="7680" max="7680" width="11.125" style="25" bestFit="1" customWidth="1"/>
    <col min="7681" max="7681" width="8.375" style="25"/>
    <col min="7682" max="7682" width="27.625" style="25" customWidth="1"/>
    <col min="7683" max="7929" width="8.375" style="25"/>
    <col min="7930" max="7930" width="4" style="25" customWidth="1"/>
    <col min="7931" max="7931" width="0" style="25" hidden="1" customWidth="1"/>
    <col min="7932" max="7932" width="62.125" style="25" customWidth="1"/>
    <col min="7933" max="7933" width="14.75" style="25" customWidth="1"/>
    <col min="7934" max="7934" width="15.875" style="25" customWidth="1"/>
    <col min="7935" max="7935" width="14.75" style="25" customWidth="1"/>
    <col min="7936" max="7936" width="11.125" style="25" bestFit="1" customWidth="1"/>
    <col min="7937" max="7937" width="8.375" style="25"/>
    <col min="7938" max="7938" width="27.625" style="25" customWidth="1"/>
    <col min="7939" max="8185" width="8.375" style="25"/>
    <col min="8186" max="8186" width="4" style="25" customWidth="1"/>
    <col min="8187" max="8187" width="0" style="25" hidden="1" customWidth="1"/>
    <col min="8188" max="8188" width="62.125" style="25" customWidth="1"/>
    <col min="8189" max="8189" width="14.75" style="25" customWidth="1"/>
    <col min="8190" max="8190" width="15.875" style="25" customWidth="1"/>
    <col min="8191" max="8191" width="14.75" style="25" customWidth="1"/>
    <col min="8192" max="8192" width="11.125" style="25" bestFit="1" customWidth="1"/>
    <col min="8193" max="8193" width="8.375" style="25"/>
    <col min="8194" max="8194" width="27.625" style="25" customWidth="1"/>
    <col min="8195" max="8441" width="8.375" style="25"/>
    <col min="8442" max="8442" width="4" style="25" customWidth="1"/>
    <col min="8443" max="8443" width="0" style="25" hidden="1" customWidth="1"/>
    <col min="8444" max="8444" width="62.125" style="25" customWidth="1"/>
    <col min="8445" max="8445" width="14.75" style="25" customWidth="1"/>
    <col min="8446" max="8446" width="15.875" style="25" customWidth="1"/>
    <col min="8447" max="8447" width="14.75" style="25" customWidth="1"/>
    <col min="8448" max="8448" width="11.125" style="25" bestFit="1" customWidth="1"/>
    <col min="8449" max="8449" width="8.375" style="25"/>
    <col min="8450" max="8450" width="27.625" style="25" customWidth="1"/>
    <col min="8451" max="8697" width="8.375" style="25"/>
    <col min="8698" max="8698" width="4" style="25" customWidth="1"/>
    <col min="8699" max="8699" width="0" style="25" hidden="1" customWidth="1"/>
    <col min="8700" max="8700" width="62.125" style="25" customWidth="1"/>
    <col min="8701" max="8701" width="14.75" style="25" customWidth="1"/>
    <col min="8702" max="8702" width="15.875" style="25" customWidth="1"/>
    <col min="8703" max="8703" width="14.75" style="25" customWidth="1"/>
    <col min="8704" max="8704" width="11.125" style="25" bestFit="1" customWidth="1"/>
    <col min="8705" max="8705" width="8.375" style="25"/>
    <col min="8706" max="8706" width="27.625" style="25" customWidth="1"/>
    <col min="8707" max="8953" width="8.375" style="25"/>
    <col min="8954" max="8954" width="4" style="25" customWidth="1"/>
    <col min="8955" max="8955" width="0" style="25" hidden="1" customWidth="1"/>
    <col min="8956" max="8956" width="62.125" style="25" customWidth="1"/>
    <col min="8957" max="8957" width="14.75" style="25" customWidth="1"/>
    <col min="8958" max="8958" width="15.875" style="25" customWidth="1"/>
    <col min="8959" max="8959" width="14.75" style="25" customWidth="1"/>
    <col min="8960" max="8960" width="11.125" style="25" bestFit="1" customWidth="1"/>
    <col min="8961" max="8961" width="8.375" style="25"/>
    <col min="8962" max="8962" width="27.625" style="25" customWidth="1"/>
    <col min="8963" max="9209" width="8.375" style="25"/>
    <col min="9210" max="9210" width="4" style="25" customWidth="1"/>
    <col min="9211" max="9211" width="0" style="25" hidden="1" customWidth="1"/>
    <col min="9212" max="9212" width="62.125" style="25" customWidth="1"/>
    <col min="9213" max="9213" width="14.75" style="25" customWidth="1"/>
    <col min="9214" max="9214" width="15.875" style="25" customWidth="1"/>
    <col min="9215" max="9215" width="14.75" style="25" customWidth="1"/>
    <col min="9216" max="9216" width="11.125" style="25" bestFit="1" customWidth="1"/>
    <col min="9217" max="9217" width="8.375" style="25"/>
    <col min="9218" max="9218" width="27.625" style="25" customWidth="1"/>
    <col min="9219" max="9465" width="8.375" style="25"/>
    <col min="9466" max="9466" width="4" style="25" customWidth="1"/>
    <col min="9467" max="9467" width="0" style="25" hidden="1" customWidth="1"/>
    <col min="9468" max="9468" width="62.125" style="25" customWidth="1"/>
    <col min="9469" max="9469" width="14.75" style="25" customWidth="1"/>
    <col min="9470" max="9470" width="15.875" style="25" customWidth="1"/>
    <col min="9471" max="9471" width="14.75" style="25" customWidth="1"/>
    <col min="9472" max="9472" width="11.125" style="25" bestFit="1" customWidth="1"/>
    <col min="9473" max="9473" width="8.375" style="25"/>
    <col min="9474" max="9474" width="27.625" style="25" customWidth="1"/>
    <col min="9475" max="9721" width="8.375" style="25"/>
    <col min="9722" max="9722" width="4" style="25" customWidth="1"/>
    <col min="9723" max="9723" width="0" style="25" hidden="1" customWidth="1"/>
    <col min="9724" max="9724" width="62.125" style="25" customWidth="1"/>
    <col min="9725" max="9725" width="14.75" style="25" customWidth="1"/>
    <col min="9726" max="9726" width="15.875" style="25" customWidth="1"/>
    <col min="9727" max="9727" width="14.75" style="25" customWidth="1"/>
    <col min="9728" max="9728" width="11.125" style="25" bestFit="1" customWidth="1"/>
    <col min="9729" max="9729" width="8.375" style="25"/>
    <col min="9730" max="9730" width="27.625" style="25" customWidth="1"/>
    <col min="9731" max="9977" width="8.375" style="25"/>
    <col min="9978" max="9978" width="4" style="25" customWidth="1"/>
    <col min="9979" max="9979" width="0" style="25" hidden="1" customWidth="1"/>
    <col min="9980" max="9980" width="62.125" style="25" customWidth="1"/>
    <col min="9981" max="9981" width="14.75" style="25" customWidth="1"/>
    <col min="9982" max="9982" width="15.875" style="25" customWidth="1"/>
    <col min="9983" max="9983" width="14.75" style="25" customWidth="1"/>
    <col min="9984" max="9984" width="11.125" style="25" bestFit="1" customWidth="1"/>
    <col min="9985" max="9985" width="8.375" style="25"/>
    <col min="9986" max="9986" width="27.625" style="25" customWidth="1"/>
    <col min="9987" max="10233" width="8.375" style="25"/>
    <col min="10234" max="10234" width="4" style="25" customWidth="1"/>
    <col min="10235" max="10235" width="0" style="25" hidden="1" customWidth="1"/>
    <col min="10236" max="10236" width="62.125" style="25" customWidth="1"/>
    <col min="10237" max="10237" width="14.75" style="25" customWidth="1"/>
    <col min="10238" max="10238" width="15.875" style="25" customWidth="1"/>
    <col min="10239" max="10239" width="14.75" style="25" customWidth="1"/>
    <col min="10240" max="10240" width="11.125" style="25" bestFit="1" customWidth="1"/>
    <col min="10241" max="10241" width="8.375" style="25"/>
    <col min="10242" max="10242" width="27.625" style="25" customWidth="1"/>
    <col min="10243" max="10489" width="8.375" style="25"/>
    <col min="10490" max="10490" width="4" style="25" customWidth="1"/>
    <col min="10491" max="10491" width="0" style="25" hidden="1" customWidth="1"/>
    <col min="10492" max="10492" width="62.125" style="25" customWidth="1"/>
    <col min="10493" max="10493" width="14.75" style="25" customWidth="1"/>
    <col min="10494" max="10494" width="15.875" style="25" customWidth="1"/>
    <col min="10495" max="10495" width="14.75" style="25" customWidth="1"/>
    <col min="10496" max="10496" width="11.125" style="25" bestFit="1" customWidth="1"/>
    <col min="10497" max="10497" width="8.375" style="25"/>
    <col min="10498" max="10498" width="27.625" style="25" customWidth="1"/>
    <col min="10499" max="10745" width="8.375" style="25"/>
    <col min="10746" max="10746" width="4" style="25" customWidth="1"/>
    <col min="10747" max="10747" width="0" style="25" hidden="1" customWidth="1"/>
    <col min="10748" max="10748" width="62.125" style="25" customWidth="1"/>
    <col min="10749" max="10749" width="14.75" style="25" customWidth="1"/>
    <col min="10750" max="10750" width="15.875" style="25" customWidth="1"/>
    <col min="10751" max="10751" width="14.75" style="25" customWidth="1"/>
    <col min="10752" max="10752" width="11.125" style="25" bestFit="1" customWidth="1"/>
    <col min="10753" max="10753" width="8.375" style="25"/>
    <col min="10754" max="10754" width="27.625" style="25" customWidth="1"/>
    <col min="10755" max="11001" width="8.375" style="25"/>
    <col min="11002" max="11002" width="4" style="25" customWidth="1"/>
    <col min="11003" max="11003" width="0" style="25" hidden="1" customWidth="1"/>
    <col min="11004" max="11004" width="62.125" style="25" customWidth="1"/>
    <col min="11005" max="11005" width="14.75" style="25" customWidth="1"/>
    <col min="11006" max="11006" width="15.875" style="25" customWidth="1"/>
    <col min="11007" max="11007" width="14.75" style="25" customWidth="1"/>
    <col min="11008" max="11008" width="11.125" style="25" bestFit="1" customWidth="1"/>
    <col min="11009" max="11009" width="8.375" style="25"/>
    <col min="11010" max="11010" width="27.625" style="25" customWidth="1"/>
    <col min="11011" max="11257" width="8.375" style="25"/>
    <col min="11258" max="11258" width="4" style="25" customWidth="1"/>
    <col min="11259" max="11259" width="0" style="25" hidden="1" customWidth="1"/>
    <col min="11260" max="11260" width="62.125" style="25" customWidth="1"/>
    <col min="11261" max="11261" width="14.75" style="25" customWidth="1"/>
    <col min="11262" max="11262" width="15.875" style="25" customWidth="1"/>
    <col min="11263" max="11263" width="14.75" style="25" customWidth="1"/>
    <col min="11264" max="11264" width="11.125" style="25" bestFit="1" customWidth="1"/>
    <col min="11265" max="11265" width="8.375" style="25"/>
    <col min="11266" max="11266" width="27.625" style="25" customWidth="1"/>
    <col min="11267" max="11513" width="8.375" style="25"/>
    <col min="11514" max="11514" width="4" style="25" customWidth="1"/>
    <col min="11515" max="11515" width="0" style="25" hidden="1" customWidth="1"/>
    <col min="11516" max="11516" width="62.125" style="25" customWidth="1"/>
    <col min="11517" max="11517" width="14.75" style="25" customWidth="1"/>
    <col min="11518" max="11518" width="15.875" style="25" customWidth="1"/>
    <col min="11519" max="11519" width="14.75" style="25" customWidth="1"/>
    <col min="11520" max="11520" width="11.125" style="25" bestFit="1" customWidth="1"/>
    <col min="11521" max="11521" width="8.375" style="25"/>
    <col min="11522" max="11522" width="27.625" style="25" customWidth="1"/>
    <col min="11523" max="11769" width="8.375" style="25"/>
    <col min="11770" max="11770" width="4" style="25" customWidth="1"/>
    <col min="11771" max="11771" width="0" style="25" hidden="1" customWidth="1"/>
    <col min="11772" max="11772" width="62.125" style="25" customWidth="1"/>
    <col min="11773" max="11773" width="14.75" style="25" customWidth="1"/>
    <col min="11774" max="11774" width="15.875" style="25" customWidth="1"/>
    <col min="11775" max="11775" width="14.75" style="25" customWidth="1"/>
    <col min="11776" max="11776" width="11.125" style="25" bestFit="1" customWidth="1"/>
    <col min="11777" max="11777" width="8.375" style="25"/>
    <col min="11778" max="11778" width="27.625" style="25" customWidth="1"/>
    <col min="11779" max="12025" width="8.375" style="25"/>
    <col min="12026" max="12026" width="4" style="25" customWidth="1"/>
    <col min="12027" max="12027" width="0" style="25" hidden="1" customWidth="1"/>
    <col min="12028" max="12028" width="62.125" style="25" customWidth="1"/>
    <col min="12029" max="12029" width="14.75" style="25" customWidth="1"/>
    <col min="12030" max="12030" width="15.875" style="25" customWidth="1"/>
    <col min="12031" max="12031" width="14.75" style="25" customWidth="1"/>
    <col min="12032" max="12032" width="11.125" style="25" bestFit="1" customWidth="1"/>
    <col min="12033" max="12033" width="8.375" style="25"/>
    <col min="12034" max="12034" width="27.625" style="25" customWidth="1"/>
    <col min="12035" max="12281" width="8.375" style="25"/>
    <col min="12282" max="12282" width="4" style="25" customWidth="1"/>
    <col min="12283" max="12283" width="0" style="25" hidden="1" customWidth="1"/>
    <col min="12284" max="12284" width="62.125" style="25" customWidth="1"/>
    <col min="12285" max="12285" width="14.75" style="25" customWidth="1"/>
    <col min="12286" max="12286" width="15.875" style="25" customWidth="1"/>
    <col min="12287" max="12287" width="14.75" style="25" customWidth="1"/>
    <col min="12288" max="12288" width="11.125" style="25" bestFit="1" customWidth="1"/>
    <col min="12289" max="12289" width="8.375" style="25"/>
    <col min="12290" max="12290" width="27.625" style="25" customWidth="1"/>
    <col min="12291" max="12537" width="8.375" style="25"/>
    <col min="12538" max="12538" width="4" style="25" customWidth="1"/>
    <col min="12539" max="12539" width="0" style="25" hidden="1" customWidth="1"/>
    <col min="12540" max="12540" width="62.125" style="25" customWidth="1"/>
    <col min="12541" max="12541" width="14.75" style="25" customWidth="1"/>
    <col min="12542" max="12542" width="15.875" style="25" customWidth="1"/>
    <col min="12543" max="12543" width="14.75" style="25" customWidth="1"/>
    <col min="12544" max="12544" width="11.125" style="25" bestFit="1" customWidth="1"/>
    <col min="12545" max="12545" width="8.375" style="25"/>
    <col min="12546" max="12546" width="27.625" style="25" customWidth="1"/>
    <col min="12547" max="12793" width="8.375" style="25"/>
    <col min="12794" max="12794" width="4" style="25" customWidth="1"/>
    <col min="12795" max="12795" width="0" style="25" hidden="1" customWidth="1"/>
    <col min="12796" max="12796" width="62.125" style="25" customWidth="1"/>
    <col min="12797" max="12797" width="14.75" style="25" customWidth="1"/>
    <col min="12798" max="12798" width="15.875" style="25" customWidth="1"/>
    <col min="12799" max="12799" width="14.75" style="25" customWidth="1"/>
    <col min="12800" max="12800" width="11.125" style="25" bestFit="1" customWidth="1"/>
    <col min="12801" max="12801" width="8.375" style="25"/>
    <col min="12802" max="12802" width="27.625" style="25" customWidth="1"/>
    <col min="12803" max="13049" width="8.375" style="25"/>
    <col min="13050" max="13050" width="4" style="25" customWidth="1"/>
    <col min="13051" max="13051" width="0" style="25" hidden="1" customWidth="1"/>
    <col min="13052" max="13052" width="62.125" style="25" customWidth="1"/>
    <col min="13053" max="13053" width="14.75" style="25" customWidth="1"/>
    <col min="13054" max="13054" width="15.875" style="25" customWidth="1"/>
    <col min="13055" max="13055" width="14.75" style="25" customWidth="1"/>
    <col min="13056" max="13056" width="11.125" style="25" bestFit="1" customWidth="1"/>
    <col min="13057" max="13057" width="8.375" style="25"/>
    <col min="13058" max="13058" width="27.625" style="25" customWidth="1"/>
    <col min="13059" max="13305" width="8.375" style="25"/>
    <col min="13306" max="13306" width="4" style="25" customWidth="1"/>
    <col min="13307" max="13307" width="0" style="25" hidden="1" customWidth="1"/>
    <col min="13308" max="13308" width="62.125" style="25" customWidth="1"/>
    <col min="13309" max="13309" width="14.75" style="25" customWidth="1"/>
    <col min="13310" max="13310" width="15.875" style="25" customWidth="1"/>
    <col min="13311" max="13311" width="14.75" style="25" customWidth="1"/>
    <col min="13312" max="13312" width="11.125" style="25" bestFit="1" customWidth="1"/>
    <col min="13313" max="13313" width="8.375" style="25"/>
    <col min="13314" max="13314" width="27.625" style="25" customWidth="1"/>
    <col min="13315" max="13561" width="8.375" style="25"/>
    <col min="13562" max="13562" width="4" style="25" customWidth="1"/>
    <col min="13563" max="13563" width="0" style="25" hidden="1" customWidth="1"/>
    <col min="13564" max="13564" width="62.125" style="25" customWidth="1"/>
    <col min="13565" max="13565" width="14.75" style="25" customWidth="1"/>
    <col min="13566" max="13566" width="15.875" style="25" customWidth="1"/>
    <col min="13567" max="13567" width="14.75" style="25" customWidth="1"/>
    <col min="13568" max="13568" width="11.125" style="25" bestFit="1" customWidth="1"/>
    <col min="13569" max="13569" width="8.375" style="25"/>
    <col min="13570" max="13570" width="27.625" style="25" customWidth="1"/>
    <col min="13571" max="13817" width="8.375" style="25"/>
    <col min="13818" max="13818" width="4" style="25" customWidth="1"/>
    <col min="13819" max="13819" width="0" style="25" hidden="1" customWidth="1"/>
    <col min="13820" max="13820" width="62.125" style="25" customWidth="1"/>
    <col min="13821" max="13821" width="14.75" style="25" customWidth="1"/>
    <col min="13822" max="13822" width="15.875" style="25" customWidth="1"/>
    <col min="13823" max="13823" width="14.75" style="25" customWidth="1"/>
    <col min="13824" max="13824" width="11.125" style="25" bestFit="1" customWidth="1"/>
    <col min="13825" max="13825" width="8.375" style="25"/>
    <col min="13826" max="13826" width="27.625" style="25" customWidth="1"/>
    <col min="13827" max="14073" width="8.375" style="25"/>
    <col min="14074" max="14074" width="4" style="25" customWidth="1"/>
    <col min="14075" max="14075" width="0" style="25" hidden="1" customWidth="1"/>
    <col min="14076" max="14076" width="62.125" style="25" customWidth="1"/>
    <col min="14077" max="14077" width="14.75" style="25" customWidth="1"/>
    <col min="14078" max="14078" width="15.875" style="25" customWidth="1"/>
    <col min="14079" max="14079" width="14.75" style="25" customWidth="1"/>
    <col min="14080" max="14080" width="11.125" style="25" bestFit="1" customWidth="1"/>
    <col min="14081" max="14081" width="8.375" style="25"/>
    <col min="14082" max="14082" width="27.625" style="25" customWidth="1"/>
    <col min="14083" max="14329" width="8.375" style="25"/>
    <col min="14330" max="14330" width="4" style="25" customWidth="1"/>
    <col min="14331" max="14331" width="0" style="25" hidden="1" customWidth="1"/>
    <col min="14332" max="14332" width="62.125" style="25" customWidth="1"/>
    <col min="14333" max="14333" width="14.75" style="25" customWidth="1"/>
    <col min="14334" max="14334" width="15.875" style="25" customWidth="1"/>
    <col min="14335" max="14335" width="14.75" style="25" customWidth="1"/>
    <col min="14336" max="14336" width="11.125" style="25" bestFit="1" customWidth="1"/>
    <col min="14337" max="14337" width="8.375" style="25"/>
    <col min="14338" max="14338" width="27.625" style="25" customWidth="1"/>
    <col min="14339" max="14585" width="8.375" style="25"/>
    <col min="14586" max="14586" width="4" style="25" customWidth="1"/>
    <col min="14587" max="14587" width="0" style="25" hidden="1" customWidth="1"/>
    <col min="14588" max="14588" width="62.125" style="25" customWidth="1"/>
    <col min="14589" max="14589" width="14.75" style="25" customWidth="1"/>
    <col min="14590" max="14590" width="15.875" style="25" customWidth="1"/>
    <col min="14591" max="14591" width="14.75" style="25" customWidth="1"/>
    <col min="14592" max="14592" width="11.125" style="25" bestFit="1" customWidth="1"/>
    <col min="14593" max="14593" width="8.375" style="25"/>
    <col min="14594" max="14594" width="27.625" style="25" customWidth="1"/>
    <col min="14595" max="14841" width="8.375" style="25"/>
    <col min="14842" max="14842" width="4" style="25" customWidth="1"/>
    <col min="14843" max="14843" width="0" style="25" hidden="1" customWidth="1"/>
    <col min="14844" max="14844" width="62.125" style="25" customWidth="1"/>
    <col min="14845" max="14845" width="14.75" style="25" customWidth="1"/>
    <col min="14846" max="14846" width="15.875" style="25" customWidth="1"/>
    <col min="14847" max="14847" width="14.75" style="25" customWidth="1"/>
    <col min="14848" max="14848" width="11.125" style="25" bestFit="1" customWidth="1"/>
    <col min="14849" max="14849" width="8.375" style="25"/>
    <col min="14850" max="14850" width="27.625" style="25" customWidth="1"/>
    <col min="14851" max="15097" width="8.375" style="25"/>
    <col min="15098" max="15098" width="4" style="25" customWidth="1"/>
    <col min="15099" max="15099" width="0" style="25" hidden="1" customWidth="1"/>
    <col min="15100" max="15100" width="62.125" style="25" customWidth="1"/>
    <col min="15101" max="15101" width="14.75" style="25" customWidth="1"/>
    <col min="15102" max="15102" width="15.875" style="25" customWidth="1"/>
    <col min="15103" max="15103" width="14.75" style="25" customWidth="1"/>
    <col min="15104" max="15104" width="11.125" style="25" bestFit="1" customWidth="1"/>
    <col min="15105" max="15105" width="8.375" style="25"/>
    <col min="15106" max="15106" width="27.625" style="25" customWidth="1"/>
    <col min="15107" max="15353" width="8.375" style="25"/>
    <col min="15354" max="15354" width="4" style="25" customWidth="1"/>
    <col min="15355" max="15355" width="0" style="25" hidden="1" customWidth="1"/>
    <col min="15356" max="15356" width="62.125" style="25" customWidth="1"/>
    <col min="15357" max="15357" width="14.75" style="25" customWidth="1"/>
    <col min="15358" max="15358" width="15.875" style="25" customWidth="1"/>
    <col min="15359" max="15359" width="14.75" style="25" customWidth="1"/>
    <col min="15360" max="15360" width="11.125" style="25" bestFit="1" customWidth="1"/>
    <col min="15361" max="15361" width="8.375" style="25"/>
    <col min="15362" max="15362" width="27.625" style="25" customWidth="1"/>
    <col min="15363" max="15609" width="8.375" style="25"/>
    <col min="15610" max="15610" width="4" style="25" customWidth="1"/>
    <col min="15611" max="15611" width="0" style="25" hidden="1" customWidth="1"/>
    <col min="15612" max="15612" width="62.125" style="25" customWidth="1"/>
    <col min="15613" max="15613" width="14.75" style="25" customWidth="1"/>
    <col min="15614" max="15614" width="15.875" style="25" customWidth="1"/>
    <col min="15615" max="15615" width="14.75" style="25" customWidth="1"/>
    <col min="15616" max="15616" width="11.125" style="25" bestFit="1" customWidth="1"/>
    <col min="15617" max="15617" width="8.375" style="25"/>
    <col min="15618" max="15618" width="27.625" style="25" customWidth="1"/>
    <col min="15619" max="15865" width="8.375" style="25"/>
    <col min="15866" max="15866" width="4" style="25" customWidth="1"/>
    <col min="15867" max="15867" width="0" style="25" hidden="1" customWidth="1"/>
    <col min="15868" max="15868" width="62.125" style="25" customWidth="1"/>
    <col min="15869" max="15869" width="14.75" style="25" customWidth="1"/>
    <col min="15870" max="15870" width="15.875" style="25" customWidth="1"/>
    <col min="15871" max="15871" width="14.75" style="25" customWidth="1"/>
    <col min="15872" max="15872" width="11.125" style="25" bestFit="1" customWidth="1"/>
    <col min="15873" max="15873" width="8.375" style="25"/>
    <col min="15874" max="15874" width="27.625" style="25" customWidth="1"/>
    <col min="15875" max="16121" width="8.375" style="25"/>
    <col min="16122" max="16122" width="4" style="25" customWidth="1"/>
    <col min="16123" max="16123" width="0" style="25" hidden="1" customWidth="1"/>
    <col min="16124" max="16124" width="62.125" style="25" customWidth="1"/>
    <col min="16125" max="16125" width="14.75" style="25" customWidth="1"/>
    <col min="16126" max="16126" width="15.875" style="25" customWidth="1"/>
    <col min="16127" max="16127" width="14.75" style="25" customWidth="1"/>
    <col min="16128" max="16128" width="11.125" style="25" bestFit="1" customWidth="1"/>
    <col min="16129" max="16129" width="8.375" style="25"/>
    <col min="16130" max="16130" width="27.625" style="25" customWidth="1"/>
    <col min="16131" max="16384" width="8.375" style="25"/>
  </cols>
  <sheetData>
    <row r="1" spans="1:5" ht="24" customHeight="1" x14ac:dyDescent="0.25">
      <c r="D1" s="63" t="s">
        <v>536</v>
      </c>
      <c r="E1" s="63"/>
    </row>
    <row r="2" spans="1:5" ht="15.75" x14ac:dyDescent="0.25">
      <c r="A2" s="63" t="s">
        <v>47</v>
      </c>
      <c r="B2" s="63"/>
      <c r="C2" s="63"/>
      <c r="D2" s="63"/>
      <c r="E2" s="63"/>
    </row>
    <row r="3" spans="1:5" ht="15.75" x14ac:dyDescent="0.25">
      <c r="A3" s="63" t="s">
        <v>527</v>
      </c>
      <c r="B3" s="63"/>
      <c r="C3" s="63"/>
      <c r="D3" s="63"/>
      <c r="E3" s="63"/>
    </row>
    <row r="4" spans="1:5" ht="22.15" customHeight="1" x14ac:dyDescent="0.3">
      <c r="A4" s="28" t="s">
        <v>531</v>
      </c>
      <c r="B4" s="27"/>
    </row>
    <row r="5" spans="1:5" ht="13.5" customHeight="1" x14ac:dyDescent="0.25">
      <c r="A5" s="67"/>
      <c r="B5" s="67"/>
      <c r="C5" s="67"/>
      <c r="D5" s="67"/>
    </row>
    <row r="6" spans="1:5" ht="13.5" customHeight="1" x14ac:dyDescent="0.2">
      <c r="A6" s="25" t="s">
        <v>351</v>
      </c>
      <c r="D6" s="29"/>
    </row>
    <row r="7" spans="1:5" x14ac:dyDescent="0.2">
      <c r="A7" s="25" t="s">
        <v>352</v>
      </c>
      <c r="C7" s="29"/>
      <c r="D7" s="29"/>
      <c r="E7" s="29"/>
    </row>
    <row r="8" spans="1:5" ht="14.25" customHeight="1" x14ac:dyDescent="0.2">
      <c r="A8" s="64" t="s">
        <v>2</v>
      </c>
      <c r="B8" s="64" t="s">
        <v>3</v>
      </c>
      <c r="C8" s="64" t="s">
        <v>60</v>
      </c>
      <c r="D8" s="64" t="s">
        <v>526</v>
      </c>
      <c r="E8" s="64" t="s">
        <v>535</v>
      </c>
    </row>
    <row r="9" spans="1:5" ht="17.25" customHeight="1" x14ac:dyDescent="0.2">
      <c r="A9" s="65"/>
      <c r="B9" s="65"/>
      <c r="C9" s="65"/>
      <c r="D9" s="65"/>
      <c r="E9" s="65"/>
    </row>
    <row r="10" spans="1:5" ht="23.25" customHeight="1" x14ac:dyDescent="0.2">
      <c r="A10" s="66"/>
      <c r="B10" s="66"/>
      <c r="C10" s="66"/>
      <c r="D10" s="66"/>
      <c r="E10" s="66"/>
    </row>
    <row r="11" spans="1:5" ht="20.25" customHeight="1" x14ac:dyDescent="0.2">
      <c r="A11" s="19" t="s">
        <v>353</v>
      </c>
      <c r="B11" s="20" t="s">
        <v>354</v>
      </c>
      <c r="C11" s="5"/>
      <c r="D11" s="5"/>
      <c r="E11" s="5"/>
    </row>
    <row r="12" spans="1:5" ht="14.25" customHeight="1" x14ac:dyDescent="0.2">
      <c r="A12" s="19" t="s">
        <v>355</v>
      </c>
      <c r="B12" s="20" t="s">
        <v>356</v>
      </c>
      <c r="C12" s="5"/>
      <c r="D12" s="5"/>
      <c r="E12" s="5"/>
    </row>
    <row r="13" spans="1:5" ht="14.25" customHeight="1" x14ac:dyDescent="0.2">
      <c r="A13" s="19" t="s">
        <v>357</v>
      </c>
      <c r="B13" s="20" t="s">
        <v>358</v>
      </c>
      <c r="C13" s="5">
        <f>D13+E13</f>
        <v>7212000000</v>
      </c>
      <c r="D13" s="5">
        <f t="shared" ref="D13:E13" si="0">D14+D17</f>
        <v>7212000000</v>
      </c>
      <c r="E13" s="5">
        <f t="shared" si="0"/>
        <v>0</v>
      </c>
    </row>
    <row r="14" spans="1:5" s="27" customFormat="1" ht="14.25" customHeight="1" x14ac:dyDescent="0.2">
      <c r="A14" s="21" t="s">
        <v>359</v>
      </c>
      <c r="B14" s="22" t="s">
        <v>360</v>
      </c>
      <c r="C14" s="5">
        <f t="shared" ref="C14:C77" si="1">D14+E14</f>
        <v>0</v>
      </c>
      <c r="D14" s="4">
        <f t="shared" ref="D14:E14" si="2">D15+D16</f>
        <v>0</v>
      </c>
      <c r="E14" s="4">
        <f t="shared" si="2"/>
        <v>0</v>
      </c>
    </row>
    <row r="15" spans="1:5" ht="14.25" customHeight="1" x14ac:dyDescent="0.2">
      <c r="A15" s="23" t="s">
        <v>361</v>
      </c>
      <c r="B15" s="24" t="s">
        <v>362</v>
      </c>
      <c r="C15" s="5">
        <f t="shared" si="1"/>
        <v>0</v>
      </c>
      <c r="D15" s="6"/>
      <c r="E15" s="6"/>
    </row>
    <row r="16" spans="1:5" ht="14.25" customHeight="1" x14ac:dyDescent="0.2">
      <c r="A16" s="23" t="s">
        <v>363</v>
      </c>
      <c r="B16" s="24" t="s">
        <v>364</v>
      </c>
      <c r="C16" s="5">
        <f t="shared" si="1"/>
        <v>0</v>
      </c>
      <c r="D16" s="6"/>
      <c r="E16" s="6"/>
    </row>
    <row r="17" spans="1:5" ht="14.25" customHeight="1" x14ac:dyDescent="0.2">
      <c r="A17" s="21" t="s">
        <v>365</v>
      </c>
      <c r="B17" s="22" t="s">
        <v>366</v>
      </c>
      <c r="C17" s="5">
        <f t="shared" si="1"/>
        <v>7212000000</v>
      </c>
      <c r="D17" s="4">
        <f t="shared" ref="D17:E17" si="3">D18+D19</f>
        <v>7212000000</v>
      </c>
      <c r="E17" s="4">
        <f t="shared" si="3"/>
        <v>0</v>
      </c>
    </row>
    <row r="18" spans="1:5" ht="14.25" customHeight="1" x14ac:dyDescent="0.2">
      <c r="A18" s="23" t="s">
        <v>367</v>
      </c>
      <c r="B18" s="24" t="s">
        <v>362</v>
      </c>
      <c r="C18" s="5">
        <f t="shared" si="1"/>
        <v>0</v>
      </c>
      <c r="D18" s="6"/>
      <c r="E18" s="6"/>
    </row>
    <row r="19" spans="1:5" ht="14.25" customHeight="1" x14ac:dyDescent="0.2">
      <c r="A19" s="23" t="s">
        <v>368</v>
      </c>
      <c r="B19" s="24" t="s">
        <v>364</v>
      </c>
      <c r="C19" s="5">
        <f t="shared" si="1"/>
        <v>7212000000</v>
      </c>
      <c r="D19" s="6">
        <v>7212000000</v>
      </c>
      <c r="E19" s="6"/>
    </row>
    <row r="20" spans="1:5" ht="14.25" customHeight="1" x14ac:dyDescent="0.2">
      <c r="A20" s="19" t="s">
        <v>369</v>
      </c>
      <c r="B20" s="20" t="s">
        <v>370</v>
      </c>
      <c r="C20" s="5">
        <f t="shared" si="1"/>
        <v>6707333000</v>
      </c>
      <c r="D20" s="5">
        <f>D21+D22</f>
        <v>4524123000</v>
      </c>
      <c r="E20" s="5">
        <f>E21+E22</f>
        <v>2183210000</v>
      </c>
    </row>
    <row r="21" spans="1:5" s="27" customFormat="1" ht="14.25" customHeight="1" x14ac:dyDescent="0.2">
      <c r="A21" s="23" t="s">
        <v>371</v>
      </c>
      <c r="B21" s="24" t="s">
        <v>372</v>
      </c>
      <c r="C21" s="5">
        <f t="shared" si="1"/>
        <v>2139210000</v>
      </c>
      <c r="D21" s="6"/>
      <c r="E21" s="6">
        <v>2139210000</v>
      </c>
    </row>
    <row r="22" spans="1:5" ht="14.25" customHeight="1" x14ac:dyDescent="0.2">
      <c r="A22" s="23" t="s">
        <v>373</v>
      </c>
      <c r="B22" s="24" t="s">
        <v>374</v>
      </c>
      <c r="C22" s="5">
        <f t="shared" si="1"/>
        <v>4568123000</v>
      </c>
      <c r="D22" s="6">
        <v>4524123000</v>
      </c>
      <c r="E22" s="6">
        <v>44000000</v>
      </c>
    </row>
    <row r="23" spans="1:5" ht="14.25" customHeight="1" x14ac:dyDescent="0.2">
      <c r="A23" s="19" t="s">
        <v>375</v>
      </c>
      <c r="B23" s="20" t="s">
        <v>376</v>
      </c>
      <c r="C23" s="5">
        <f t="shared" si="1"/>
        <v>13919333000</v>
      </c>
      <c r="D23" s="5">
        <f>D24+D25</f>
        <v>11736123000</v>
      </c>
      <c r="E23" s="5">
        <f>E24+E25</f>
        <v>2183210000</v>
      </c>
    </row>
    <row r="24" spans="1:5" s="27" customFormat="1" ht="14.25" customHeight="1" x14ac:dyDescent="0.2">
      <c r="A24" s="23" t="s">
        <v>377</v>
      </c>
      <c r="B24" s="24" t="s">
        <v>378</v>
      </c>
      <c r="C24" s="5">
        <f t="shared" si="1"/>
        <v>2139210000</v>
      </c>
      <c r="D24" s="6">
        <f>D21+D14</f>
        <v>0</v>
      </c>
      <c r="E24" s="6">
        <f t="shared" ref="E24" si="4">E21+E14</f>
        <v>2139210000</v>
      </c>
    </row>
    <row r="25" spans="1:5" ht="14.25" customHeight="1" x14ac:dyDescent="0.2">
      <c r="A25" s="23" t="s">
        <v>379</v>
      </c>
      <c r="B25" s="24" t="s">
        <v>380</v>
      </c>
      <c r="C25" s="5">
        <f t="shared" si="1"/>
        <v>11780123000</v>
      </c>
      <c r="D25" s="6">
        <f t="shared" ref="D25:E25" si="5">D22+D17</f>
        <v>11736123000</v>
      </c>
      <c r="E25" s="6">
        <f t="shared" si="5"/>
        <v>44000000</v>
      </c>
    </row>
    <row r="26" spans="1:5" ht="14.25" customHeight="1" x14ac:dyDescent="0.2">
      <c r="A26" s="19" t="s">
        <v>381</v>
      </c>
      <c r="B26" s="20" t="s">
        <v>382</v>
      </c>
      <c r="C26" s="5">
        <f t="shared" si="1"/>
        <v>13356672814</v>
      </c>
      <c r="D26" s="4">
        <f>D27+D28</f>
        <v>11688015242</v>
      </c>
      <c r="E26" s="4">
        <f>E27+E28</f>
        <v>1668657572</v>
      </c>
    </row>
    <row r="27" spans="1:5" s="27" customFormat="1" ht="14.25" customHeight="1" x14ac:dyDescent="0.2">
      <c r="A27" s="23" t="s">
        <v>383</v>
      </c>
      <c r="B27" s="24" t="s">
        <v>372</v>
      </c>
      <c r="C27" s="5">
        <f t="shared" si="1"/>
        <v>1630567052</v>
      </c>
      <c r="D27" s="6"/>
      <c r="E27" s="6">
        <v>1630567052</v>
      </c>
    </row>
    <row r="28" spans="1:5" ht="14.25" customHeight="1" x14ac:dyDescent="0.2">
      <c r="A28" s="23" t="s">
        <v>384</v>
      </c>
      <c r="B28" s="24" t="s">
        <v>374</v>
      </c>
      <c r="C28" s="5">
        <f t="shared" si="1"/>
        <v>11726105762</v>
      </c>
      <c r="D28" s="6">
        <v>11688015242</v>
      </c>
      <c r="E28" s="6">
        <v>38090520</v>
      </c>
    </row>
    <row r="29" spans="1:5" ht="14.25" customHeight="1" x14ac:dyDescent="0.2">
      <c r="A29" s="19" t="s">
        <v>385</v>
      </c>
      <c r="B29" s="20" t="s">
        <v>386</v>
      </c>
      <c r="C29" s="5">
        <f t="shared" si="1"/>
        <v>13356672814</v>
      </c>
      <c r="D29" s="5">
        <f>D30+D31</f>
        <v>11688015242</v>
      </c>
      <c r="E29" s="5">
        <f>E30+E31</f>
        <v>1668657572</v>
      </c>
    </row>
    <row r="30" spans="1:5" s="27" customFormat="1" ht="14.25" customHeight="1" x14ac:dyDescent="0.2">
      <c r="A30" s="23" t="s">
        <v>387</v>
      </c>
      <c r="B30" s="24" t="s">
        <v>372</v>
      </c>
      <c r="C30" s="5">
        <f t="shared" si="1"/>
        <v>1630567052</v>
      </c>
      <c r="D30" s="6"/>
      <c r="E30" s="6">
        <v>1630567052</v>
      </c>
    </row>
    <row r="31" spans="1:5" ht="14.25" customHeight="1" x14ac:dyDescent="0.2">
      <c r="A31" s="23" t="s">
        <v>388</v>
      </c>
      <c r="B31" s="24" t="s">
        <v>374</v>
      </c>
      <c r="C31" s="5">
        <f t="shared" si="1"/>
        <v>11726105762</v>
      </c>
      <c r="D31" s="6">
        <v>11688015242</v>
      </c>
      <c r="E31" s="6">
        <v>38090520</v>
      </c>
    </row>
    <row r="32" spans="1:5" ht="14.25" customHeight="1" x14ac:dyDescent="0.2">
      <c r="A32" s="19" t="s">
        <v>389</v>
      </c>
      <c r="B32" s="20" t="s">
        <v>390</v>
      </c>
      <c r="C32" s="5">
        <f t="shared" si="1"/>
        <v>25017238</v>
      </c>
      <c r="D32" s="5">
        <f>D33+D37</f>
        <v>19107758</v>
      </c>
      <c r="E32" s="5">
        <f>E33+E37</f>
        <v>5909480</v>
      </c>
    </row>
    <row r="33" spans="1:5" s="27" customFormat="1" ht="14.25" customHeight="1" x14ac:dyDescent="0.2">
      <c r="A33" s="21" t="s">
        <v>391</v>
      </c>
      <c r="B33" s="22" t="s">
        <v>392</v>
      </c>
      <c r="C33" s="5">
        <f t="shared" si="1"/>
        <v>0</v>
      </c>
      <c r="D33" s="4">
        <f>D34+D35+D36</f>
        <v>0</v>
      </c>
      <c r="E33" s="4">
        <f>E34+E35+E36</f>
        <v>0</v>
      </c>
    </row>
    <row r="34" spans="1:5" ht="14.25" customHeight="1" x14ac:dyDescent="0.2">
      <c r="A34" s="23" t="s">
        <v>393</v>
      </c>
      <c r="B34" s="24" t="s">
        <v>394</v>
      </c>
      <c r="C34" s="5">
        <f t="shared" si="1"/>
        <v>0</v>
      </c>
      <c r="D34" s="6"/>
      <c r="E34" s="6"/>
    </row>
    <row r="35" spans="1:5" ht="14.25" customHeight="1" x14ac:dyDescent="0.2">
      <c r="A35" s="23" t="s">
        <v>395</v>
      </c>
      <c r="B35" s="24" t="s">
        <v>396</v>
      </c>
      <c r="C35" s="5">
        <f t="shared" si="1"/>
        <v>0</v>
      </c>
      <c r="D35" s="6"/>
      <c r="E35" s="6"/>
    </row>
    <row r="36" spans="1:5" ht="14.25" customHeight="1" x14ac:dyDescent="0.2">
      <c r="A36" s="23" t="s">
        <v>397</v>
      </c>
      <c r="B36" s="24" t="s">
        <v>398</v>
      </c>
      <c r="C36" s="5">
        <f t="shared" si="1"/>
        <v>0</v>
      </c>
      <c r="D36" s="6"/>
      <c r="E36" s="6"/>
    </row>
    <row r="37" spans="1:5" ht="14.25" customHeight="1" x14ac:dyDescent="0.2">
      <c r="A37" s="21" t="s">
        <v>399</v>
      </c>
      <c r="B37" s="22" t="s">
        <v>400</v>
      </c>
      <c r="C37" s="5">
        <f t="shared" si="1"/>
        <v>25017238</v>
      </c>
      <c r="D37" s="4">
        <f>D40</f>
        <v>19107758</v>
      </c>
      <c r="E37" s="4">
        <f>SUM(E38:E40)</f>
        <v>5909480</v>
      </c>
    </row>
    <row r="38" spans="1:5" ht="14.25" customHeight="1" x14ac:dyDescent="0.2">
      <c r="A38" s="23" t="s">
        <v>401</v>
      </c>
      <c r="B38" s="24" t="s">
        <v>394</v>
      </c>
      <c r="C38" s="5">
        <f t="shared" si="1"/>
        <v>0</v>
      </c>
      <c r="D38" s="6"/>
      <c r="E38" s="6"/>
    </row>
    <row r="39" spans="1:5" ht="14.25" customHeight="1" x14ac:dyDescent="0.2">
      <c r="A39" s="23" t="s">
        <v>402</v>
      </c>
      <c r="B39" s="24" t="s">
        <v>403</v>
      </c>
      <c r="C39" s="5">
        <f t="shared" si="1"/>
        <v>0</v>
      </c>
      <c r="D39" s="6"/>
      <c r="E39" s="6"/>
    </row>
    <row r="40" spans="1:5" ht="14.25" customHeight="1" x14ac:dyDescent="0.2">
      <c r="A40" s="23" t="s">
        <v>404</v>
      </c>
      <c r="B40" s="24" t="s">
        <v>405</v>
      </c>
      <c r="C40" s="5">
        <f t="shared" si="1"/>
        <v>25017238</v>
      </c>
      <c r="D40" s="6">
        <v>19107758</v>
      </c>
      <c r="E40" s="6">
        <v>5909480</v>
      </c>
    </row>
    <row r="41" spans="1:5" ht="14.25" customHeight="1" x14ac:dyDescent="0.2">
      <c r="A41" s="19" t="s">
        <v>406</v>
      </c>
      <c r="B41" s="20" t="s">
        <v>407</v>
      </c>
      <c r="C41" s="5">
        <f t="shared" si="1"/>
        <v>537642948</v>
      </c>
      <c r="D41" s="5">
        <f>D42+D45</f>
        <v>29000000</v>
      </c>
      <c r="E41" s="5">
        <f>E42+E45</f>
        <v>508642948</v>
      </c>
    </row>
    <row r="42" spans="1:5" s="27" customFormat="1" ht="14.25" customHeight="1" x14ac:dyDescent="0.2">
      <c r="A42" s="21" t="s">
        <v>408</v>
      </c>
      <c r="B42" s="22" t="s">
        <v>409</v>
      </c>
      <c r="C42" s="5">
        <f t="shared" si="1"/>
        <v>508642948</v>
      </c>
      <c r="D42" s="4">
        <f>D43+D44</f>
        <v>0</v>
      </c>
      <c r="E42" s="4">
        <f>E43+E44</f>
        <v>508642948</v>
      </c>
    </row>
    <row r="43" spans="1:5" ht="14.25" customHeight="1" x14ac:dyDescent="0.2">
      <c r="A43" s="23" t="s">
        <v>410</v>
      </c>
      <c r="B43" s="24" t="s">
        <v>362</v>
      </c>
      <c r="C43" s="5">
        <f t="shared" si="1"/>
        <v>0</v>
      </c>
      <c r="D43" s="6"/>
      <c r="E43" s="6"/>
    </row>
    <row r="44" spans="1:5" ht="14.25" customHeight="1" x14ac:dyDescent="0.2">
      <c r="A44" s="23" t="s">
        <v>411</v>
      </c>
      <c r="B44" s="24" t="s">
        <v>364</v>
      </c>
      <c r="C44" s="5">
        <f t="shared" si="1"/>
        <v>508642948</v>
      </c>
      <c r="D44" s="6"/>
      <c r="E44" s="6">
        <v>508642948</v>
      </c>
    </row>
    <row r="45" spans="1:5" ht="14.25" customHeight="1" x14ac:dyDescent="0.2">
      <c r="A45" s="21" t="s">
        <v>412</v>
      </c>
      <c r="B45" s="22" t="s">
        <v>413</v>
      </c>
      <c r="C45" s="5">
        <f t="shared" si="1"/>
        <v>29000000</v>
      </c>
      <c r="D45" s="4">
        <f>D46+D47</f>
        <v>29000000</v>
      </c>
      <c r="E45" s="4">
        <f>E46+E47</f>
        <v>0</v>
      </c>
    </row>
    <row r="46" spans="1:5" ht="14.25" customHeight="1" x14ac:dyDescent="0.2">
      <c r="A46" s="23" t="s">
        <v>414</v>
      </c>
      <c r="B46" s="24" t="s">
        <v>362</v>
      </c>
      <c r="C46" s="5">
        <f t="shared" si="1"/>
        <v>0</v>
      </c>
      <c r="D46" s="6"/>
      <c r="E46" s="6"/>
    </row>
    <row r="47" spans="1:5" ht="14.25" customHeight="1" x14ac:dyDescent="0.2">
      <c r="A47" s="23" t="s">
        <v>415</v>
      </c>
      <c r="B47" s="24" t="s">
        <v>364</v>
      </c>
      <c r="C47" s="5">
        <f t="shared" si="1"/>
        <v>29000000</v>
      </c>
      <c r="D47" s="6">
        <v>29000000</v>
      </c>
      <c r="E47" s="6"/>
    </row>
    <row r="48" spans="1:5" ht="14.25" customHeight="1" x14ac:dyDescent="0.2">
      <c r="A48" s="19" t="s">
        <v>416</v>
      </c>
      <c r="B48" s="20" t="s">
        <v>417</v>
      </c>
      <c r="C48" s="5">
        <f t="shared" si="1"/>
        <v>0</v>
      </c>
      <c r="D48" s="5"/>
      <c r="E48" s="5"/>
    </row>
    <row r="49" spans="1:5" ht="14.25" customHeight="1" x14ac:dyDescent="0.2">
      <c r="A49" s="23" t="s">
        <v>418</v>
      </c>
      <c r="B49" s="24" t="s">
        <v>419</v>
      </c>
      <c r="C49" s="5">
        <f t="shared" si="1"/>
        <v>0</v>
      </c>
      <c r="D49" s="6"/>
      <c r="E49" s="6"/>
    </row>
    <row r="50" spans="1:5" ht="14.25" customHeight="1" x14ac:dyDescent="0.2">
      <c r="A50" s="23" t="s">
        <v>420</v>
      </c>
      <c r="B50" s="24" t="s">
        <v>421</v>
      </c>
      <c r="C50" s="5">
        <f t="shared" si="1"/>
        <v>0</v>
      </c>
      <c r="D50" s="6"/>
      <c r="E50" s="6"/>
    </row>
    <row r="51" spans="1:5" ht="14.25" customHeight="1" x14ac:dyDescent="0.2">
      <c r="A51" s="23" t="s">
        <v>422</v>
      </c>
      <c r="B51" s="24" t="s">
        <v>423</v>
      </c>
      <c r="C51" s="5">
        <f t="shared" si="1"/>
        <v>0</v>
      </c>
      <c r="D51" s="6"/>
      <c r="E51" s="6"/>
    </row>
    <row r="52" spans="1:5" ht="14.25" customHeight="1" x14ac:dyDescent="0.2">
      <c r="A52" s="23" t="s">
        <v>424</v>
      </c>
      <c r="B52" s="24" t="s">
        <v>425</v>
      </c>
      <c r="C52" s="5">
        <f t="shared" si="1"/>
        <v>0</v>
      </c>
      <c r="D52" s="6"/>
      <c r="E52" s="6"/>
    </row>
    <row r="53" spans="1:5" ht="14.25" customHeight="1" x14ac:dyDescent="0.2">
      <c r="A53" s="23" t="s">
        <v>426</v>
      </c>
      <c r="B53" s="24" t="s">
        <v>427</v>
      </c>
      <c r="C53" s="5">
        <f t="shared" si="1"/>
        <v>0</v>
      </c>
      <c r="D53" s="6"/>
      <c r="E53" s="6"/>
    </row>
    <row r="54" spans="1:5" ht="14.25" customHeight="1" x14ac:dyDescent="0.2">
      <c r="A54" s="23" t="s">
        <v>428</v>
      </c>
      <c r="B54" s="24" t="s">
        <v>429</v>
      </c>
      <c r="C54" s="5">
        <f t="shared" si="1"/>
        <v>0</v>
      </c>
      <c r="D54" s="6"/>
      <c r="E54" s="6"/>
    </row>
    <row r="55" spans="1:5" ht="14.25" customHeight="1" x14ac:dyDescent="0.2">
      <c r="A55" s="23" t="s">
        <v>430</v>
      </c>
      <c r="B55" s="24" t="s">
        <v>431</v>
      </c>
      <c r="C55" s="5">
        <f t="shared" si="1"/>
        <v>0</v>
      </c>
      <c r="D55" s="6"/>
      <c r="E55" s="6"/>
    </row>
    <row r="56" spans="1:5" ht="14.25" customHeight="1" x14ac:dyDescent="0.2">
      <c r="A56" s="23" t="s">
        <v>432</v>
      </c>
      <c r="B56" s="24" t="s">
        <v>433</v>
      </c>
      <c r="C56" s="5">
        <f t="shared" si="1"/>
        <v>0</v>
      </c>
      <c r="D56" s="6"/>
      <c r="E56" s="6"/>
    </row>
    <row r="57" spans="1:5" ht="14.25" customHeight="1" x14ac:dyDescent="0.2">
      <c r="A57" s="23" t="s">
        <v>434</v>
      </c>
      <c r="B57" s="24" t="s">
        <v>435</v>
      </c>
      <c r="C57" s="5">
        <f t="shared" si="1"/>
        <v>0</v>
      </c>
      <c r="D57" s="6"/>
      <c r="E57" s="6"/>
    </row>
    <row r="58" spans="1:5" ht="14.25" customHeight="1" x14ac:dyDescent="0.2">
      <c r="A58" s="23" t="s">
        <v>436</v>
      </c>
      <c r="B58" s="24" t="s">
        <v>437</v>
      </c>
      <c r="C58" s="5">
        <f t="shared" si="1"/>
        <v>0</v>
      </c>
      <c r="D58" s="6"/>
      <c r="E58" s="6"/>
    </row>
    <row r="59" spans="1:5" ht="14.25" customHeight="1" x14ac:dyDescent="0.2">
      <c r="A59" s="23" t="s">
        <v>438</v>
      </c>
      <c r="B59" s="24" t="s">
        <v>439</v>
      </c>
      <c r="C59" s="5">
        <f t="shared" si="1"/>
        <v>0</v>
      </c>
      <c r="D59" s="6"/>
      <c r="E59" s="6"/>
    </row>
    <row r="60" spans="1:5" ht="14.25" customHeight="1" x14ac:dyDescent="0.2">
      <c r="A60" s="23" t="s">
        <v>440</v>
      </c>
      <c r="B60" s="24" t="s">
        <v>441</v>
      </c>
      <c r="C60" s="5">
        <f t="shared" si="1"/>
        <v>0</v>
      </c>
      <c r="D60" s="6"/>
      <c r="E60" s="6"/>
    </row>
    <row r="61" spans="1:5" ht="14.25" customHeight="1" x14ac:dyDescent="0.2">
      <c r="A61" s="23" t="s">
        <v>442</v>
      </c>
      <c r="B61" s="24" t="s">
        <v>421</v>
      </c>
      <c r="C61" s="5">
        <f t="shared" si="1"/>
        <v>0</v>
      </c>
      <c r="D61" s="6"/>
      <c r="E61" s="6"/>
    </row>
    <row r="62" spans="1:5" ht="14.25" customHeight="1" x14ac:dyDescent="0.2">
      <c r="A62" s="23" t="s">
        <v>443</v>
      </c>
      <c r="B62" s="24" t="s">
        <v>444</v>
      </c>
      <c r="C62" s="5">
        <f t="shared" si="1"/>
        <v>0</v>
      </c>
      <c r="D62" s="6"/>
      <c r="E62" s="6"/>
    </row>
    <row r="63" spans="1:5" ht="14.25" customHeight="1" x14ac:dyDescent="0.2">
      <c r="A63" s="23" t="s">
        <v>445</v>
      </c>
      <c r="B63" s="24" t="s">
        <v>446</v>
      </c>
      <c r="C63" s="5">
        <f t="shared" si="1"/>
        <v>0</v>
      </c>
      <c r="D63" s="6"/>
      <c r="E63" s="6"/>
    </row>
    <row r="64" spans="1:5" ht="14.25" customHeight="1" x14ac:dyDescent="0.2">
      <c r="A64" s="23" t="s">
        <v>447</v>
      </c>
      <c r="B64" s="24" t="s">
        <v>448</v>
      </c>
      <c r="C64" s="5">
        <f t="shared" si="1"/>
        <v>0</v>
      </c>
      <c r="D64" s="6"/>
      <c r="E64" s="6"/>
    </row>
    <row r="65" spans="1:5" ht="14.25" customHeight="1" x14ac:dyDescent="0.2">
      <c r="A65" s="23" t="s">
        <v>449</v>
      </c>
      <c r="B65" s="24" t="s">
        <v>450</v>
      </c>
      <c r="C65" s="5">
        <f t="shared" si="1"/>
        <v>0</v>
      </c>
      <c r="D65" s="6"/>
      <c r="E65" s="6"/>
    </row>
    <row r="66" spans="1:5" ht="14.25" customHeight="1" x14ac:dyDescent="0.2">
      <c r="A66" s="23" t="s">
        <v>451</v>
      </c>
      <c r="B66" s="24" t="s">
        <v>452</v>
      </c>
      <c r="C66" s="5">
        <f t="shared" si="1"/>
        <v>0</v>
      </c>
      <c r="D66" s="6"/>
      <c r="E66" s="6"/>
    </row>
    <row r="67" spans="1:5" ht="14.25" customHeight="1" x14ac:dyDescent="0.2">
      <c r="A67" s="23" t="s">
        <v>453</v>
      </c>
      <c r="B67" s="24" t="s">
        <v>454</v>
      </c>
      <c r="C67" s="5">
        <f t="shared" si="1"/>
        <v>0</v>
      </c>
      <c r="D67" s="6"/>
      <c r="E67" s="6"/>
    </row>
    <row r="68" spans="1:5" ht="14.25" customHeight="1" x14ac:dyDescent="0.2">
      <c r="A68" s="23" t="s">
        <v>455</v>
      </c>
      <c r="B68" s="24" t="s">
        <v>394</v>
      </c>
      <c r="C68" s="5">
        <f t="shared" si="1"/>
        <v>0</v>
      </c>
      <c r="D68" s="6"/>
      <c r="E68" s="6"/>
    </row>
    <row r="69" spans="1:5" ht="14.25" customHeight="1" x14ac:dyDescent="0.2">
      <c r="A69" s="23" t="s">
        <v>456</v>
      </c>
      <c r="B69" s="24" t="s">
        <v>457</v>
      </c>
      <c r="C69" s="5">
        <f t="shared" si="1"/>
        <v>0</v>
      </c>
      <c r="D69" s="6"/>
      <c r="E69" s="6"/>
    </row>
    <row r="70" spans="1:5" ht="14.25" customHeight="1" x14ac:dyDescent="0.2">
      <c r="A70" s="23" t="s">
        <v>458</v>
      </c>
      <c r="B70" s="24" t="s">
        <v>459</v>
      </c>
      <c r="C70" s="5">
        <f t="shared" si="1"/>
        <v>0</v>
      </c>
      <c r="D70" s="6"/>
      <c r="E70" s="6"/>
    </row>
    <row r="71" spans="1:5" ht="14.25" customHeight="1" x14ac:dyDescent="0.2">
      <c r="A71" s="23" t="s">
        <v>460</v>
      </c>
      <c r="B71" s="24" t="s">
        <v>461</v>
      </c>
      <c r="C71" s="5">
        <f t="shared" si="1"/>
        <v>0</v>
      </c>
      <c r="D71" s="6"/>
      <c r="E71" s="6"/>
    </row>
    <row r="72" spans="1:5" ht="14.25" customHeight="1" x14ac:dyDescent="0.2">
      <c r="A72" s="23" t="s">
        <v>462</v>
      </c>
      <c r="B72" s="24" t="s">
        <v>439</v>
      </c>
      <c r="C72" s="5">
        <f t="shared" si="1"/>
        <v>0</v>
      </c>
      <c r="D72" s="6"/>
      <c r="E72" s="6"/>
    </row>
    <row r="73" spans="1:5" ht="14.25" customHeight="1" x14ac:dyDescent="0.2">
      <c r="A73" s="23" t="s">
        <v>463</v>
      </c>
      <c r="B73" s="24" t="s">
        <v>441</v>
      </c>
      <c r="C73" s="5">
        <f t="shared" si="1"/>
        <v>0</v>
      </c>
      <c r="D73" s="6"/>
      <c r="E73" s="6"/>
    </row>
    <row r="74" spans="1:5" ht="14.25" customHeight="1" x14ac:dyDescent="0.2">
      <c r="A74" s="23" t="s">
        <v>464</v>
      </c>
      <c r="B74" s="24" t="s">
        <v>465</v>
      </c>
      <c r="C74" s="5">
        <f t="shared" si="1"/>
        <v>0</v>
      </c>
      <c r="D74" s="6"/>
      <c r="E74" s="6"/>
    </row>
    <row r="75" spans="1:5" ht="14.25" customHeight="1" x14ac:dyDescent="0.2">
      <c r="A75" s="19" t="s">
        <v>466</v>
      </c>
      <c r="B75" s="20" t="s">
        <v>467</v>
      </c>
      <c r="C75" s="5">
        <f t="shared" si="1"/>
        <v>0</v>
      </c>
      <c r="D75" s="6"/>
      <c r="E75" s="6"/>
    </row>
    <row r="76" spans="1:5" ht="14.25" customHeight="1" x14ac:dyDescent="0.2">
      <c r="A76" s="19" t="s">
        <v>468</v>
      </c>
      <c r="B76" s="20" t="s">
        <v>469</v>
      </c>
      <c r="C76" s="5">
        <f t="shared" si="1"/>
        <v>0</v>
      </c>
      <c r="D76" s="5"/>
      <c r="E76" s="5"/>
    </row>
    <row r="77" spans="1:5" s="27" customFormat="1" ht="14.25" customHeight="1" x14ac:dyDescent="0.2">
      <c r="A77" s="23" t="s">
        <v>470</v>
      </c>
      <c r="B77" s="24" t="s">
        <v>372</v>
      </c>
      <c r="C77" s="5">
        <f t="shared" si="1"/>
        <v>0</v>
      </c>
      <c r="D77" s="6"/>
      <c r="E77" s="6"/>
    </row>
    <row r="78" spans="1:5" ht="14.25" customHeight="1" x14ac:dyDescent="0.2">
      <c r="A78" s="23" t="s">
        <v>471</v>
      </c>
      <c r="B78" s="24" t="s">
        <v>374</v>
      </c>
      <c r="C78" s="5">
        <f t="shared" ref="C78:C112" si="6">D78+E78</f>
        <v>0</v>
      </c>
      <c r="D78" s="6"/>
      <c r="E78" s="6"/>
    </row>
    <row r="79" spans="1:5" ht="14.25" customHeight="1" x14ac:dyDescent="0.2">
      <c r="A79" s="19" t="s">
        <v>472</v>
      </c>
      <c r="B79" s="20" t="s">
        <v>473</v>
      </c>
      <c r="C79" s="5">
        <f t="shared" si="6"/>
        <v>0</v>
      </c>
      <c r="D79" s="5"/>
      <c r="E79" s="5"/>
    </row>
    <row r="80" spans="1:5" s="27" customFormat="1" ht="14.25" customHeight="1" x14ac:dyDescent="0.2">
      <c r="A80" s="23" t="s">
        <v>474</v>
      </c>
      <c r="B80" s="24" t="s">
        <v>372</v>
      </c>
      <c r="C80" s="5">
        <f t="shared" si="6"/>
        <v>0</v>
      </c>
      <c r="D80" s="6"/>
      <c r="E80" s="6"/>
    </row>
    <row r="81" spans="1:5" ht="14.25" customHeight="1" x14ac:dyDescent="0.2">
      <c r="A81" s="23" t="s">
        <v>475</v>
      </c>
      <c r="B81" s="24" t="s">
        <v>374</v>
      </c>
      <c r="C81" s="5">
        <f t="shared" si="6"/>
        <v>0</v>
      </c>
      <c r="D81" s="6"/>
      <c r="E81" s="6"/>
    </row>
    <row r="82" spans="1:5" ht="14.25" customHeight="1" x14ac:dyDescent="0.2">
      <c r="A82" s="19" t="s">
        <v>476</v>
      </c>
      <c r="B82" s="20" t="s">
        <v>477</v>
      </c>
      <c r="C82" s="5">
        <f t="shared" si="6"/>
        <v>0</v>
      </c>
      <c r="D82" s="5"/>
      <c r="E82" s="5"/>
    </row>
    <row r="83" spans="1:5" s="27" customFormat="1" ht="14.25" customHeight="1" x14ac:dyDescent="0.2">
      <c r="A83" s="23" t="s">
        <v>478</v>
      </c>
      <c r="B83" s="24" t="s">
        <v>372</v>
      </c>
      <c r="C83" s="5">
        <f t="shared" si="6"/>
        <v>0</v>
      </c>
      <c r="D83" s="6"/>
      <c r="E83" s="6"/>
    </row>
    <row r="84" spans="1:5" ht="14.25" customHeight="1" x14ac:dyDescent="0.2">
      <c r="A84" s="23" t="s">
        <v>479</v>
      </c>
      <c r="B84" s="24" t="s">
        <v>374</v>
      </c>
      <c r="C84" s="5">
        <f t="shared" si="6"/>
        <v>0</v>
      </c>
      <c r="D84" s="6"/>
      <c r="E84" s="6"/>
    </row>
    <row r="85" spans="1:5" ht="14.25" customHeight="1" x14ac:dyDescent="0.2">
      <c r="A85" s="19" t="s">
        <v>480</v>
      </c>
      <c r="B85" s="20" t="s">
        <v>481</v>
      </c>
      <c r="C85" s="5">
        <f t="shared" si="6"/>
        <v>0</v>
      </c>
      <c r="D85" s="5"/>
      <c r="E85" s="5"/>
    </row>
    <row r="86" spans="1:5" s="27" customFormat="1" ht="14.25" customHeight="1" x14ac:dyDescent="0.2">
      <c r="A86" s="23" t="s">
        <v>482</v>
      </c>
      <c r="B86" s="24" t="s">
        <v>483</v>
      </c>
      <c r="C86" s="5">
        <f t="shared" si="6"/>
        <v>0</v>
      </c>
      <c r="D86" s="6"/>
      <c r="E86" s="6"/>
    </row>
    <row r="87" spans="1:5" ht="14.25" customHeight="1" x14ac:dyDescent="0.2">
      <c r="A87" s="23" t="s">
        <v>484</v>
      </c>
      <c r="B87" s="24" t="s">
        <v>485</v>
      </c>
      <c r="C87" s="5">
        <f t="shared" si="6"/>
        <v>0</v>
      </c>
      <c r="D87" s="6"/>
      <c r="E87" s="6"/>
    </row>
    <row r="88" spans="1:5" ht="14.25" customHeight="1" x14ac:dyDescent="0.2">
      <c r="A88" s="19" t="s">
        <v>486</v>
      </c>
      <c r="B88" s="20" t="s">
        <v>487</v>
      </c>
      <c r="C88" s="5">
        <f t="shared" si="6"/>
        <v>0</v>
      </c>
      <c r="D88" s="5"/>
      <c r="E88" s="5"/>
    </row>
    <row r="89" spans="1:5" s="27" customFormat="1" ht="14.25" customHeight="1" x14ac:dyDescent="0.2">
      <c r="A89" s="23" t="s">
        <v>488</v>
      </c>
      <c r="B89" s="24" t="s">
        <v>372</v>
      </c>
      <c r="C89" s="5">
        <f t="shared" si="6"/>
        <v>0</v>
      </c>
      <c r="D89" s="6"/>
      <c r="E89" s="6"/>
    </row>
    <row r="90" spans="1:5" ht="14.25" customHeight="1" x14ac:dyDescent="0.2">
      <c r="A90" s="23" t="s">
        <v>489</v>
      </c>
      <c r="B90" s="24" t="s">
        <v>374</v>
      </c>
      <c r="C90" s="5">
        <f t="shared" si="6"/>
        <v>0</v>
      </c>
      <c r="D90" s="6"/>
      <c r="E90" s="6"/>
    </row>
    <row r="91" spans="1:5" ht="14.25" customHeight="1" x14ac:dyDescent="0.2">
      <c r="A91" s="19" t="s">
        <v>490</v>
      </c>
      <c r="B91" s="20" t="s">
        <v>491</v>
      </c>
      <c r="C91" s="5">
        <f t="shared" si="6"/>
        <v>0</v>
      </c>
      <c r="D91" s="6"/>
      <c r="E91" s="5"/>
    </row>
    <row r="92" spans="1:5" s="27" customFormat="1" ht="14.25" customHeight="1" x14ac:dyDescent="0.2">
      <c r="A92" s="23" t="s">
        <v>492</v>
      </c>
      <c r="B92" s="24" t="s">
        <v>493</v>
      </c>
      <c r="C92" s="5">
        <f t="shared" si="6"/>
        <v>0</v>
      </c>
      <c r="D92" s="6"/>
      <c r="E92" s="6"/>
    </row>
    <row r="93" spans="1:5" ht="14.25" customHeight="1" x14ac:dyDescent="0.2">
      <c r="A93" s="23" t="s">
        <v>494</v>
      </c>
      <c r="B93" s="24" t="s">
        <v>495</v>
      </c>
      <c r="C93" s="5">
        <f t="shared" si="6"/>
        <v>0</v>
      </c>
      <c r="D93" s="6"/>
      <c r="E93" s="6"/>
    </row>
    <row r="94" spans="1:5" ht="14.25" customHeight="1" x14ac:dyDescent="0.2">
      <c r="A94" s="19" t="s">
        <v>496</v>
      </c>
      <c r="B94" s="20" t="s">
        <v>497</v>
      </c>
      <c r="C94" s="5">
        <f t="shared" si="6"/>
        <v>0</v>
      </c>
      <c r="D94" s="5"/>
      <c r="E94" s="5"/>
    </row>
    <row r="95" spans="1:5" ht="14.25" customHeight="1" x14ac:dyDescent="0.2">
      <c r="A95" s="23" t="s">
        <v>498</v>
      </c>
      <c r="B95" s="20" t="s">
        <v>499</v>
      </c>
      <c r="C95" s="5">
        <f t="shared" si="6"/>
        <v>0</v>
      </c>
      <c r="D95" s="4"/>
      <c r="E95" s="4">
        <f>E96</f>
        <v>0</v>
      </c>
    </row>
    <row r="96" spans="1:5" s="27" customFormat="1" ht="14.25" customHeight="1" x14ac:dyDescent="0.2">
      <c r="A96" s="23" t="s">
        <v>500</v>
      </c>
      <c r="B96" s="24" t="s">
        <v>372</v>
      </c>
      <c r="C96" s="5">
        <f t="shared" si="6"/>
        <v>0</v>
      </c>
      <c r="D96" s="6"/>
      <c r="E96" s="6"/>
    </row>
    <row r="97" spans="1:5" ht="14.25" customHeight="1" x14ac:dyDescent="0.2">
      <c r="A97" s="23" t="s">
        <v>501</v>
      </c>
      <c r="B97" s="24" t="s">
        <v>374</v>
      </c>
      <c r="C97" s="5">
        <f t="shared" si="6"/>
        <v>0</v>
      </c>
      <c r="D97" s="6"/>
      <c r="E97" s="6"/>
    </row>
    <row r="98" spans="1:5" ht="14.25" customHeight="1" x14ac:dyDescent="0.2">
      <c r="A98" s="19" t="s">
        <v>502</v>
      </c>
      <c r="B98" s="20" t="s">
        <v>503</v>
      </c>
      <c r="C98" s="5">
        <f t="shared" si="6"/>
        <v>0</v>
      </c>
      <c r="D98" s="5"/>
      <c r="E98" s="5"/>
    </row>
    <row r="99" spans="1:5" s="27" customFormat="1" ht="14.25" customHeight="1" x14ac:dyDescent="0.2">
      <c r="A99" s="23" t="s">
        <v>504</v>
      </c>
      <c r="B99" s="24" t="s">
        <v>372</v>
      </c>
      <c r="C99" s="5">
        <f t="shared" si="6"/>
        <v>0</v>
      </c>
      <c r="D99" s="6"/>
      <c r="E99" s="6"/>
    </row>
    <row r="100" spans="1:5" ht="14.25" customHeight="1" x14ac:dyDescent="0.2">
      <c r="A100" s="23" t="s">
        <v>505</v>
      </c>
      <c r="B100" s="24" t="s">
        <v>374</v>
      </c>
      <c r="C100" s="5">
        <f t="shared" si="6"/>
        <v>0</v>
      </c>
      <c r="D100" s="6"/>
      <c r="E100" s="6"/>
    </row>
    <row r="101" spans="1:5" ht="14.25" customHeight="1" x14ac:dyDescent="0.2">
      <c r="A101" s="19" t="s">
        <v>506</v>
      </c>
      <c r="B101" s="20" t="s">
        <v>507</v>
      </c>
      <c r="C101" s="5">
        <f t="shared" si="6"/>
        <v>0</v>
      </c>
      <c r="D101" s="4"/>
      <c r="E101" s="4">
        <f>E102</f>
        <v>0</v>
      </c>
    </row>
    <row r="102" spans="1:5" s="27" customFormat="1" ht="14.25" customHeight="1" x14ac:dyDescent="0.2">
      <c r="A102" s="23" t="s">
        <v>508</v>
      </c>
      <c r="B102" s="24" t="s">
        <v>372</v>
      </c>
      <c r="C102" s="5">
        <f t="shared" si="6"/>
        <v>0</v>
      </c>
      <c r="D102" s="6"/>
      <c r="E102" s="6"/>
    </row>
    <row r="103" spans="1:5" ht="14.25" customHeight="1" x14ac:dyDescent="0.2">
      <c r="A103" s="23" t="s">
        <v>509</v>
      </c>
      <c r="B103" s="24" t="s">
        <v>374</v>
      </c>
      <c r="C103" s="5">
        <f t="shared" si="6"/>
        <v>0</v>
      </c>
      <c r="D103" s="6"/>
      <c r="E103" s="6"/>
    </row>
    <row r="104" spans="1:5" ht="14.25" customHeight="1" x14ac:dyDescent="0.2">
      <c r="A104" s="19" t="s">
        <v>510</v>
      </c>
      <c r="B104" s="20" t="s">
        <v>511</v>
      </c>
      <c r="C104" s="5">
        <f t="shared" si="6"/>
        <v>0</v>
      </c>
      <c r="D104" s="4"/>
      <c r="E104" s="4">
        <f>E105</f>
        <v>0</v>
      </c>
    </row>
    <row r="105" spans="1:5" s="27" customFormat="1" ht="14.25" customHeight="1" x14ac:dyDescent="0.2">
      <c r="A105" s="23" t="s">
        <v>512</v>
      </c>
      <c r="B105" s="24" t="s">
        <v>513</v>
      </c>
      <c r="C105" s="5">
        <f t="shared" si="6"/>
        <v>0</v>
      </c>
      <c r="D105" s="6"/>
      <c r="E105" s="6"/>
    </row>
    <row r="106" spans="1:5" ht="14.25" customHeight="1" x14ac:dyDescent="0.2">
      <c r="A106" s="23" t="s">
        <v>514</v>
      </c>
      <c r="B106" s="24" t="s">
        <v>515</v>
      </c>
      <c r="C106" s="5">
        <f t="shared" si="6"/>
        <v>0</v>
      </c>
      <c r="D106" s="6"/>
      <c r="E106" s="6"/>
    </row>
    <row r="107" spans="1:5" ht="14.25" customHeight="1" x14ac:dyDescent="0.2">
      <c r="A107" s="19" t="s">
        <v>516</v>
      </c>
      <c r="B107" s="20" t="s">
        <v>517</v>
      </c>
      <c r="C107" s="5">
        <f t="shared" si="6"/>
        <v>0</v>
      </c>
      <c r="D107" s="4"/>
      <c r="E107" s="4">
        <f>E108</f>
        <v>0</v>
      </c>
    </row>
    <row r="108" spans="1:5" s="27" customFormat="1" ht="14.25" customHeight="1" x14ac:dyDescent="0.2">
      <c r="A108" s="23" t="s">
        <v>518</v>
      </c>
      <c r="B108" s="24" t="s">
        <v>372</v>
      </c>
      <c r="C108" s="5">
        <f t="shared" si="6"/>
        <v>0</v>
      </c>
      <c r="D108" s="6"/>
      <c r="E108" s="6"/>
    </row>
    <row r="109" spans="1:5" ht="14.25" customHeight="1" x14ac:dyDescent="0.2">
      <c r="A109" s="23" t="s">
        <v>519</v>
      </c>
      <c r="B109" s="24" t="s">
        <v>374</v>
      </c>
      <c r="C109" s="5">
        <f t="shared" si="6"/>
        <v>0</v>
      </c>
      <c r="D109" s="6"/>
      <c r="E109" s="6"/>
    </row>
    <row r="110" spans="1:5" ht="14.25" customHeight="1" x14ac:dyDescent="0.2">
      <c r="A110" s="19" t="s">
        <v>520</v>
      </c>
      <c r="B110" s="20" t="s">
        <v>521</v>
      </c>
      <c r="C110" s="5">
        <f t="shared" si="6"/>
        <v>0</v>
      </c>
      <c r="D110" s="5"/>
      <c r="E110" s="5">
        <f>E111</f>
        <v>0</v>
      </c>
    </row>
    <row r="111" spans="1:5" ht="14.25" customHeight="1" x14ac:dyDescent="0.2">
      <c r="A111" s="23" t="s">
        <v>522</v>
      </c>
      <c r="B111" s="24" t="s">
        <v>523</v>
      </c>
      <c r="C111" s="5">
        <f t="shared" si="6"/>
        <v>0</v>
      </c>
      <c r="D111" s="6"/>
      <c r="E111" s="6"/>
    </row>
    <row r="112" spans="1:5" ht="14.25" customHeight="1" x14ac:dyDescent="0.2">
      <c r="A112" s="23" t="s">
        <v>524</v>
      </c>
      <c r="B112" s="24" t="s">
        <v>525</v>
      </c>
      <c r="C112" s="5">
        <f t="shared" si="6"/>
        <v>0</v>
      </c>
      <c r="D112" s="6"/>
      <c r="E112" s="6"/>
    </row>
  </sheetData>
  <mergeCells count="9">
    <mergeCell ref="D1:E1"/>
    <mergeCell ref="A3:E3"/>
    <mergeCell ref="A2:E2"/>
    <mergeCell ref="E8:E10"/>
    <mergeCell ref="A5:D5"/>
    <mergeCell ref="A8:A10"/>
    <mergeCell ref="C8:C10"/>
    <mergeCell ref="B8:B10"/>
    <mergeCell ref="D8:D10"/>
  </mergeCells>
  <printOptions horizontalCentered="1"/>
  <pageMargins left="0" right="0" top="0.15748031496062992" bottom="0" header="0.31496062992125984" footer="0.31496062992125984"/>
  <pageSetup paperSize="9"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7"/>
  <sheetViews>
    <sheetView tabSelected="1" topLeftCell="A13" workbookViewId="0">
      <selection activeCell="C11" sqref="C10:C11"/>
    </sheetView>
  </sheetViews>
  <sheetFormatPr defaultColWidth="8.375" defaultRowHeight="15.75" x14ac:dyDescent="0.25"/>
  <cols>
    <col min="1" max="1" width="4" style="7" customWidth="1"/>
    <col min="2" max="2" width="41.875" style="7" customWidth="1"/>
    <col min="3" max="3" width="17.875" style="7" customWidth="1"/>
    <col min="4" max="4" width="19.25" style="7" customWidth="1"/>
    <col min="5" max="5" width="7.25" style="7" customWidth="1"/>
    <col min="6" max="6" width="12.125" style="7" customWidth="1"/>
    <col min="7" max="256" width="8.375" style="7"/>
    <col min="257" max="257" width="4" style="7" customWidth="1"/>
    <col min="258" max="258" width="43.625" style="7" customWidth="1"/>
    <col min="259" max="259" width="17.375" style="7" customWidth="1"/>
    <col min="260" max="260" width="19.25" style="7" customWidth="1"/>
    <col min="261" max="261" width="7.25" style="7" customWidth="1"/>
    <col min="262" max="262" width="12.125" style="7" customWidth="1"/>
    <col min="263" max="512" width="8.375" style="7"/>
    <col min="513" max="513" width="4" style="7" customWidth="1"/>
    <col min="514" max="514" width="43.625" style="7" customWidth="1"/>
    <col min="515" max="515" width="17.375" style="7" customWidth="1"/>
    <col min="516" max="516" width="19.25" style="7" customWidth="1"/>
    <col min="517" max="517" width="7.25" style="7" customWidth="1"/>
    <col min="518" max="518" width="12.125" style="7" customWidth="1"/>
    <col min="519" max="768" width="8.375" style="7"/>
    <col min="769" max="769" width="4" style="7" customWidth="1"/>
    <col min="770" max="770" width="43.625" style="7" customWidth="1"/>
    <col min="771" max="771" width="17.375" style="7" customWidth="1"/>
    <col min="772" max="772" width="19.25" style="7" customWidth="1"/>
    <col min="773" max="773" width="7.25" style="7" customWidth="1"/>
    <col min="774" max="774" width="12.125" style="7" customWidth="1"/>
    <col min="775" max="1024" width="8.375" style="7"/>
    <col min="1025" max="1025" width="4" style="7" customWidth="1"/>
    <col min="1026" max="1026" width="43.625" style="7" customWidth="1"/>
    <col min="1027" max="1027" width="17.375" style="7" customWidth="1"/>
    <col min="1028" max="1028" width="19.25" style="7" customWidth="1"/>
    <col min="1029" max="1029" width="7.25" style="7" customWidth="1"/>
    <col min="1030" max="1030" width="12.125" style="7" customWidth="1"/>
    <col min="1031" max="1280" width="8.375" style="7"/>
    <col min="1281" max="1281" width="4" style="7" customWidth="1"/>
    <col min="1282" max="1282" width="43.625" style="7" customWidth="1"/>
    <col min="1283" max="1283" width="17.375" style="7" customWidth="1"/>
    <col min="1284" max="1284" width="19.25" style="7" customWidth="1"/>
    <col min="1285" max="1285" width="7.25" style="7" customWidth="1"/>
    <col min="1286" max="1286" width="12.125" style="7" customWidth="1"/>
    <col min="1287" max="1536" width="8.375" style="7"/>
    <col min="1537" max="1537" width="4" style="7" customWidth="1"/>
    <col min="1538" max="1538" width="43.625" style="7" customWidth="1"/>
    <col min="1539" max="1539" width="17.375" style="7" customWidth="1"/>
    <col min="1540" max="1540" width="19.25" style="7" customWidth="1"/>
    <col min="1541" max="1541" width="7.25" style="7" customWidth="1"/>
    <col min="1542" max="1542" width="12.125" style="7" customWidth="1"/>
    <col min="1543" max="1792" width="8.375" style="7"/>
    <col min="1793" max="1793" width="4" style="7" customWidth="1"/>
    <col min="1794" max="1794" width="43.625" style="7" customWidth="1"/>
    <col min="1795" max="1795" width="17.375" style="7" customWidth="1"/>
    <col min="1796" max="1796" width="19.25" style="7" customWidth="1"/>
    <col min="1797" max="1797" width="7.25" style="7" customWidth="1"/>
    <col min="1798" max="1798" width="12.125" style="7" customWidth="1"/>
    <col min="1799" max="2048" width="8.375" style="7"/>
    <col min="2049" max="2049" width="4" style="7" customWidth="1"/>
    <col min="2050" max="2050" width="43.625" style="7" customWidth="1"/>
    <col min="2051" max="2051" width="17.375" style="7" customWidth="1"/>
    <col min="2052" max="2052" width="19.25" style="7" customWidth="1"/>
    <col min="2053" max="2053" width="7.25" style="7" customWidth="1"/>
    <col min="2054" max="2054" width="12.125" style="7" customWidth="1"/>
    <col min="2055" max="2304" width="8.375" style="7"/>
    <col min="2305" max="2305" width="4" style="7" customWidth="1"/>
    <col min="2306" max="2306" width="43.625" style="7" customWidth="1"/>
    <col min="2307" max="2307" width="17.375" style="7" customWidth="1"/>
    <col min="2308" max="2308" width="19.25" style="7" customWidth="1"/>
    <col min="2309" max="2309" width="7.25" style="7" customWidth="1"/>
    <col min="2310" max="2310" width="12.125" style="7" customWidth="1"/>
    <col min="2311" max="2560" width="8.375" style="7"/>
    <col min="2561" max="2561" width="4" style="7" customWidth="1"/>
    <col min="2562" max="2562" width="43.625" style="7" customWidth="1"/>
    <col min="2563" max="2563" width="17.375" style="7" customWidth="1"/>
    <col min="2564" max="2564" width="19.25" style="7" customWidth="1"/>
    <col min="2565" max="2565" width="7.25" style="7" customWidth="1"/>
    <col min="2566" max="2566" width="12.125" style="7" customWidth="1"/>
    <col min="2567" max="2816" width="8.375" style="7"/>
    <col min="2817" max="2817" width="4" style="7" customWidth="1"/>
    <col min="2818" max="2818" width="43.625" style="7" customWidth="1"/>
    <col min="2819" max="2819" width="17.375" style="7" customWidth="1"/>
    <col min="2820" max="2820" width="19.25" style="7" customWidth="1"/>
    <col min="2821" max="2821" width="7.25" style="7" customWidth="1"/>
    <col min="2822" max="2822" width="12.125" style="7" customWidth="1"/>
    <col min="2823" max="3072" width="8.375" style="7"/>
    <col min="3073" max="3073" width="4" style="7" customWidth="1"/>
    <col min="3074" max="3074" width="43.625" style="7" customWidth="1"/>
    <col min="3075" max="3075" width="17.375" style="7" customWidth="1"/>
    <col min="3076" max="3076" width="19.25" style="7" customWidth="1"/>
    <col min="3077" max="3077" width="7.25" style="7" customWidth="1"/>
    <col min="3078" max="3078" width="12.125" style="7" customWidth="1"/>
    <col min="3079" max="3328" width="8.375" style="7"/>
    <col min="3329" max="3329" width="4" style="7" customWidth="1"/>
    <col min="3330" max="3330" width="43.625" style="7" customWidth="1"/>
    <col min="3331" max="3331" width="17.375" style="7" customWidth="1"/>
    <col min="3332" max="3332" width="19.25" style="7" customWidth="1"/>
    <col min="3333" max="3333" width="7.25" style="7" customWidth="1"/>
    <col min="3334" max="3334" width="12.125" style="7" customWidth="1"/>
    <col min="3335" max="3584" width="8.375" style="7"/>
    <col min="3585" max="3585" width="4" style="7" customWidth="1"/>
    <col min="3586" max="3586" width="43.625" style="7" customWidth="1"/>
    <col min="3587" max="3587" width="17.375" style="7" customWidth="1"/>
    <col min="3588" max="3588" width="19.25" style="7" customWidth="1"/>
    <col min="3589" max="3589" width="7.25" style="7" customWidth="1"/>
    <col min="3590" max="3590" width="12.125" style="7" customWidth="1"/>
    <col min="3591" max="3840" width="8.375" style="7"/>
    <col min="3841" max="3841" width="4" style="7" customWidth="1"/>
    <col min="3842" max="3842" width="43.625" style="7" customWidth="1"/>
    <col min="3843" max="3843" width="17.375" style="7" customWidth="1"/>
    <col min="3844" max="3844" width="19.25" style="7" customWidth="1"/>
    <col min="3845" max="3845" width="7.25" style="7" customWidth="1"/>
    <col min="3846" max="3846" width="12.125" style="7" customWidth="1"/>
    <col min="3847" max="4096" width="8.375" style="7"/>
    <col min="4097" max="4097" width="4" style="7" customWidth="1"/>
    <col min="4098" max="4098" width="43.625" style="7" customWidth="1"/>
    <col min="4099" max="4099" width="17.375" style="7" customWidth="1"/>
    <col min="4100" max="4100" width="19.25" style="7" customWidth="1"/>
    <col min="4101" max="4101" width="7.25" style="7" customWidth="1"/>
    <col min="4102" max="4102" width="12.125" style="7" customWidth="1"/>
    <col min="4103" max="4352" width="8.375" style="7"/>
    <col min="4353" max="4353" width="4" style="7" customWidth="1"/>
    <col min="4354" max="4354" width="43.625" style="7" customWidth="1"/>
    <col min="4355" max="4355" width="17.375" style="7" customWidth="1"/>
    <col min="4356" max="4356" width="19.25" style="7" customWidth="1"/>
    <col min="4357" max="4357" width="7.25" style="7" customWidth="1"/>
    <col min="4358" max="4358" width="12.125" style="7" customWidth="1"/>
    <col min="4359" max="4608" width="8.375" style="7"/>
    <col min="4609" max="4609" width="4" style="7" customWidth="1"/>
    <col min="4610" max="4610" width="43.625" style="7" customWidth="1"/>
    <col min="4611" max="4611" width="17.375" style="7" customWidth="1"/>
    <col min="4612" max="4612" width="19.25" style="7" customWidth="1"/>
    <col min="4613" max="4613" width="7.25" style="7" customWidth="1"/>
    <col min="4614" max="4614" width="12.125" style="7" customWidth="1"/>
    <col min="4615" max="4864" width="8.375" style="7"/>
    <col min="4865" max="4865" width="4" style="7" customWidth="1"/>
    <col min="4866" max="4866" width="43.625" style="7" customWidth="1"/>
    <col min="4867" max="4867" width="17.375" style="7" customWidth="1"/>
    <col min="4868" max="4868" width="19.25" style="7" customWidth="1"/>
    <col min="4869" max="4869" width="7.25" style="7" customWidth="1"/>
    <col min="4870" max="4870" width="12.125" style="7" customWidth="1"/>
    <col min="4871" max="5120" width="8.375" style="7"/>
    <col min="5121" max="5121" width="4" style="7" customWidth="1"/>
    <col min="5122" max="5122" width="43.625" style="7" customWidth="1"/>
    <col min="5123" max="5123" width="17.375" style="7" customWidth="1"/>
    <col min="5124" max="5124" width="19.25" style="7" customWidth="1"/>
    <col min="5125" max="5125" width="7.25" style="7" customWidth="1"/>
    <col min="5126" max="5126" width="12.125" style="7" customWidth="1"/>
    <col min="5127" max="5376" width="8.375" style="7"/>
    <col min="5377" max="5377" width="4" style="7" customWidth="1"/>
    <col min="5378" max="5378" width="43.625" style="7" customWidth="1"/>
    <col min="5379" max="5379" width="17.375" style="7" customWidth="1"/>
    <col min="5380" max="5380" width="19.25" style="7" customWidth="1"/>
    <col min="5381" max="5381" width="7.25" style="7" customWidth="1"/>
    <col min="5382" max="5382" width="12.125" style="7" customWidth="1"/>
    <col min="5383" max="5632" width="8.375" style="7"/>
    <col min="5633" max="5633" width="4" style="7" customWidth="1"/>
    <col min="5634" max="5634" width="43.625" style="7" customWidth="1"/>
    <col min="5635" max="5635" width="17.375" style="7" customWidth="1"/>
    <col min="5636" max="5636" width="19.25" style="7" customWidth="1"/>
    <col min="5637" max="5637" width="7.25" style="7" customWidth="1"/>
    <col min="5638" max="5638" width="12.125" style="7" customWidth="1"/>
    <col min="5639" max="5888" width="8.375" style="7"/>
    <col min="5889" max="5889" width="4" style="7" customWidth="1"/>
    <col min="5890" max="5890" width="43.625" style="7" customWidth="1"/>
    <col min="5891" max="5891" width="17.375" style="7" customWidth="1"/>
    <col min="5892" max="5892" width="19.25" style="7" customWidth="1"/>
    <col min="5893" max="5893" width="7.25" style="7" customWidth="1"/>
    <col min="5894" max="5894" width="12.125" style="7" customWidth="1"/>
    <col min="5895" max="6144" width="8.375" style="7"/>
    <col min="6145" max="6145" width="4" style="7" customWidth="1"/>
    <col min="6146" max="6146" width="43.625" style="7" customWidth="1"/>
    <col min="6147" max="6147" width="17.375" style="7" customWidth="1"/>
    <col min="6148" max="6148" width="19.25" style="7" customWidth="1"/>
    <col min="6149" max="6149" width="7.25" style="7" customWidth="1"/>
    <col min="6150" max="6150" width="12.125" style="7" customWidth="1"/>
    <col min="6151" max="6400" width="8.375" style="7"/>
    <col min="6401" max="6401" width="4" style="7" customWidth="1"/>
    <col min="6402" max="6402" width="43.625" style="7" customWidth="1"/>
    <col min="6403" max="6403" width="17.375" style="7" customWidth="1"/>
    <col min="6404" max="6404" width="19.25" style="7" customWidth="1"/>
    <col min="6405" max="6405" width="7.25" style="7" customWidth="1"/>
    <col min="6406" max="6406" width="12.125" style="7" customWidth="1"/>
    <col min="6407" max="6656" width="8.375" style="7"/>
    <col min="6657" max="6657" width="4" style="7" customWidth="1"/>
    <col min="6658" max="6658" width="43.625" style="7" customWidth="1"/>
    <col min="6659" max="6659" width="17.375" style="7" customWidth="1"/>
    <col min="6660" max="6660" width="19.25" style="7" customWidth="1"/>
    <col min="6661" max="6661" width="7.25" style="7" customWidth="1"/>
    <col min="6662" max="6662" width="12.125" style="7" customWidth="1"/>
    <col min="6663" max="6912" width="8.375" style="7"/>
    <col min="6913" max="6913" width="4" style="7" customWidth="1"/>
    <col min="6914" max="6914" width="43.625" style="7" customWidth="1"/>
    <col min="6915" max="6915" width="17.375" style="7" customWidth="1"/>
    <col min="6916" max="6916" width="19.25" style="7" customWidth="1"/>
    <col min="6917" max="6917" width="7.25" style="7" customWidth="1"/>
    <col min="6918" max="6918" width="12.125" style="7" customWidth="1"/>
    <col min="6919" max="7168" width="8.375" style="7"/>
    <col min="7169" max="7169" width="4" style="7" customWidth="1"/>
    <col min="7170" max="7170" width="43.625" style="7" customWidth="1"/>
    <col min="7171" max="7171" width="17.375" style="7" customWidth="1"/>
    <col min="7172" max="7172" width="19.25" style="7" customWidth="1"/>
    <col min="7173" max="7173" width="7.25" style="7" customWidth="1"/>
    <col min="7174" max="7174" width="12.125" style="7" customWidth="1"/>
    <col min="7175" max="7424" width="8.375" style="7"/>
    <col min="7425" max="7425" width="4" style="7" customWidth="1"/>
    <col min="7426" max="7426" width="43.625" style="7" customWidth="1"/>
    <col min="7427" max="7427" width="17.375" style="7" customWidth="1"/>
    <col min="7428" max="7428" width="19.25" style="7" customWidth="1"/>
    <col min="7429" max="7429" width="7.25" style="7" customWidth="1"/>
    <col min="7430" max="7430" width="12.125" style="7" customWidth="1"/>
    <col min="7431" max="7680" width="8.375" style="7"/>
    <col min="7681" max="7681" width="4" style="7" customWidth="1"/>
    <col min="7682" max="7682" width="43.625" style="7" customWidth="1"/>
    <col min="7683" max="7683" width="17.375" style="7" customWidth="1"/>
    <col min="7684" max="7684" width="19.25" style="7" customWidth="1"/>
    <col min="7685" max="7685" width="7.25" style="7" customWidth="1"/>
    <col min="7686" max="7686" width="12.125" style="7" customWidth="1"/>
    <col min="7687" max="7936" width="8.375" style="7"/>
    <col min="7937" max="7937" width="4" style="7" customWidth="1"/>
    <col min="7938" max="7938" width="43.625" style="7" customWidth="1"/>
    <col min="7939" max="7939" width="17.375" style="7" customWidth="1"/>
    <col min="7940" max="7940" width="19.25" style="7" customWidth="1"/>
    <col min="7941" max="7941" width="7.25" style="7" customWidth="1"/>
    <col min="7942" max="7942" width="12.125" style="7" customWidth="1"/>
    <col min="7943" max="8192" width="8.375" style="7"/>
    <col min="8193" max="8193" width="4" style="7" customWidth="1"/>
    <col min="8194" max="8194" width="43.625" style="7" customWidth="1"/>
    <col min="8195" max="8195" width="17.375" style="7" customWidth="1"/>
    <col min="8196" max="8196" width="19.25" style="7" customWidth="1"/>
    <col min="8197" max="8197" width="7.25" style="7" customWidth="1"/>
    <col min="8198" max="8198" width="12.125" style="7" customWidth="1"/>
    <col min="8199" max="8448" width="8.375" style="7"/>
    <col min="8449" max="8449" width="4" style="7" customWidth="1"/>
    <col min="8450" max="8450" width="43.625" style="7" customWidth="1"/>
    <col min="8451" max="8451" width="17.375" style="7" customWidth="1"/>
    <col min="8452" max="8452" width="19.25" style="7" customWidth="1"/>
    <col min="8453" max="8453" width="7.25" style="7" customWidth="1"/>
    <col min="8454" max="8454" width="12.125" style="7" customWidth="1"/>
    <col min="8455" max="8704" width="8.375" style="7"/>
    <col min="8705" max="8705" width="4" style="7" customWidth="1"/>
    <col min="8706" max="8706" width="43.625" style="7" customWidth="1"/>
    <col min="8707" max="8707" width="17.375" style="7" customWidth="1"/>
    <col min="8708" max="8708" width="19.25" style="7" customWidth="1"/>
    <col min="8709" max="8709" width="7.25" style="7" customWidth="1"/>
    <col min="8710" max="8710" width="12.125" style="7" customWidth="1"/>
    <col min="8711" max="8960" width="8.375" style="7"/>
    <col min="8961" max="8961" width="4" style="7" customWidth="1"/>
    <col min="8962" max="8962" width="43.625" style="7" customWidth="1"/>
    <col min="8963" max="8963" width="17.375" style="7" customWidth="1"/>
    <col min="8964" max="8964" width="19.25" style="7" customWidth="1"/>
    <col min="8965" max="8965" width="7.25" style="7" customWidth="1"/>
    <col min="8966" max="8966" width="12.125" style="7" customWidth="1"/>
    <col min="8967" max="9216" width="8.375" style="7"/>
    <col min="9217" max="9217" width="4" style="7" customWidth="1"/>
    <col min="9218" max="9218" width="43.625" style="7" customWidth="1"/>
    <col min="9219" max="9219" width="17.375" style="7" customWidth="1"/>
    <col min="9220" max="9220" width="19.25" style="7" customWidth="1"/>
    <col min="9221" max="9221" width="7.25" style="7" customWidth="1"/>
    <col min="9222" max="9222" width="12.125" style="7" customWidth="1"/>
    <col min="9223" max="9472" width="8.375" style="7"/>
    <col min="9473" max="9473" width="4" style="7" customWidth="1"/>
    <col min="9474" max="9474" width="43.625" style="7" customWidth="1"/>
    <col min="9475" max="9475" width="17.375" style="7" customWidth="1"/>
    <col min="9476" max="9476" width="19.25" style="7" customWidth="1"/>
    <col min="9477" max="9477" width="7.25" style="7" customWidth="1"/>
    <col min="9478" max="9478" width="12.125" style="7" customWidth="1"/>
    <col min="9479" max="9728" width="8.375" style="7"/>
    <col min="9729" max="9729" width="4" style="7" customWidth="1"/>
    <col min="9730" max="9730" width="43.625" style="7" customWidth="1"/>
    <col min="9731" max="9731" width="17.375" style="7" customWidth="1"/>
    <col min="9732" max="9732" width="19.25" style="7" customWidth="1"/>
    <col min="9733" max="9733" width="7.25" style="7" customWidth="1"/>
    <col min="9734" max="9734" width="12.125" style="7" customWidth="1"/>
    <col min="9735" max="9984" width="8.375" style="7"/>
    <col min="9985" max="9985" width="4" style="7" customWidth="1"/>
    <col min="9986" max="9986" width="43.625" style="7" customWidth="1"/>
    <col min="9987" max="9987" width="17.375" style="7" customWidth="1"/>
    <col min="9988" max="9988" width="19.25" style="7" customWidth="1"/>
    <col min="9989" max="9989" width="7.25" style="7" customWidth="1"/>
    <col min="9990" max="9990" width="12.125" style="7" customWidth="1"/>
    <col min="9991" max="10240" width="8.375" style="7"/>
    <col min="10241" max="10241" width="4" style="7" customWidth="1"/>
    <col min="10242" max="10242" width="43.625" style="7" customWidth="1"/>
    <col min="10243" max="10243" width="17.375" style="7" customWidth="1"/>
    <col min="10244" max="10244" width="19.25" style="7" customWidth="1"/>
    <col min="10245" max="10245" width="7.25" style="7" customWidth="1"/>
    <col min="10246" max="10246" width="12.125" style="7" customWidth="1"/>
    <col min="10247" max="10496" width="8.375" style="7"/>
    <col min="10497" max="10497" width="4" style="7" customWidth="1"/>
    <col min="10498" max="10498" width="43.625" style="7" customWidth="1"/>
    <col min="10499" max="10499" width="17.375" style="7" customWidth="1"/>
    <col min="10500" max="10500" width="19.25" style="7" customWidth="1"/>
    <col min="10501" max="10501" width="7.25" style="7" customWidth="1"/>
    <col min="10502" max="10502" width="12.125" style="7" customWidth="1"/>
    <col min="10503" max="10752" width="8.375" style="7"/>
    <col min="10753" max="10753" width="4" style="7" customWidth="1"/>
    <col min="10754" max="10754" width="43.625" style="7" customWidth="1"/>
    <col min="10755" max="10755" width="17.375" style="7" customWidth="1"/>
    <col min="10756" max="10756" width="19.25" style="7" customWidth="1"/>
    <col min="10757" max="10757" width="7.25" style="7" customWidth="1"/>
    <col min="10758" max="10758" width="12.125" style="7" customWidth="1"/>
    <col min="10759" max="11008" width="8.375" style="7"/>
    <col min="11009" max="11009" width="4" style="7" customWidth="1"/>
    <col min="11010" max="11010" width="43.625" style="7" customWidth="1"/>
    <col min="11011" max="11011" width="17.375" style="7" customWidth="1"/>
    <col min="11012" max="11012" width="19.25" style="7" customWidth="1"/>
    <col min="11013" max="11013" width="7.25" style="7" customWidth="1"/>
    <col min="11014" max="11014" width="12.125" style="7" customWidth="1"/>
    <col min="11015" max="11264" width="8.375" style="7"/>
    <col min="11265" max="11265" width="4" style="7" customWidth="1"/>
    <col min="11266" max="11266" width="43.625" style="7" customWidth="1"/>
    <col min="11267" max="11267" width="17.375" style="7" customWidth="1"/>
    <col min="11268" max="11268" width="19.25" style="7" customWidth="1"/>
    <col min="11269" max="11269" width="7.25" style="7" customWidth="1"/>
    <col min="11270" max="11270" width="12.125" style="7" customWidth="1"/>
    <col min="11271" max="11520" width="8.375" style="7"/>
    <col min="11521" max="11521" width="4" style="7" customWidth="1"/>
    <col min="11522" max="11522" width="43.625" style="7" customWidth="1"/>
    <col min="11523" max="11523" width="17.375" style="7" customWidth="1"/>
    <col min="11524" max="11524" width="19.25" style="7" customWidth="1"/>
    <col min="11525" max="11525" width="7.25" style="7" customWidth="1"/>
    <col min="11526" max="11526" width="12.125" style="7" customWidth="1"/>
    <col min="11527" max="11776" width="8.375" style="7"/>
    <col min="11777" max="11777" width="4" style="7" customWidth="1"/>
    <col min="11778" max="11778" width="43.625" style="7" customWidth="1"/>
    <col min="11779" max="11779" width="17.375" style="7" customWidth="1"/>
    <col min="11780" max="11780" width="19.25" style="7" customWidth="1"/>
    <col min="11781" max="11781" width="7.25" style="7" customWidth="1"/>
    <col min="11782" max="11782" width="12.125" style="7" customWidth="1"/>
    <col min="11783" max="12032" width="8.375" style="7"/>
    <col min="12033" max="12033" width="4" style="7" customWidth="1"/>
    <col min="12034" max="12034" width="43.625" style="7" customWidth="1"/>
    <col min="12035" max="12035" width="17.375" style="7" customWidth="1"/>
    <col min="12036" max="12036" width="19.25" style="7" customWidth="1"/>
    <col min="12037" max="12037" width="7.25" style="7" customWidth="1"/>
    <col min="12038" max="12038" width="12.125" style="7" customWidth="1"/>
    <col min="12039" max="12288" width="8.375" style="7"/>
    <col min="12289" max="12289" width="4" style="7" customWidth="1"/>
    <col min="12290" max="12290" width="43.625" style="7" customWidth="1"/>
    <col min="12291" max="12291" width="17.375" style="7" customWidth="1"/>
    <col min="12292" max="12292" width="19.25" style="7" customWidth="1"/>
    <col min="12293" max="12293" width="7.25" style="7" customWidth="1"/>
    <col min="12294" max="12294" width="12.125" style="7" customWidth="1"/>
    <col min="12295" max="12544" width="8.375" style="7"/>
    <col min="12545" max="12545" width="4" style="7" customWidth="1"/>
    <col min="12546" max="12546" width="43.625" style="7" customWidth="1"/>
    <col min="12547" max="12547" width="17.375" style="7" customWidth="1"/>
    <col min="12548" max="12548" width="19.25" style="7" customWidth="1"/>
    <col min="12549" max="12549" width="7.25" style="7" customWidth="1"/>
    <col min="12550" max="12550" width="12.125" style="7" customWidth="1"/>
    <col min="12551" max="12800" width="8.375" style="7"/>
    <col min="12801" max="12801" width="4" style="7" customWidth="1"/>
    <col min="12802" max="12802" width="43.625" style="7" customWidth="1"/>
    <col min="12803" max="12803" width="17.375" style="7" customWidth="1"/>
    <col min="12804" max="12804" width="19.25" style="7" customWidth="1"/>
    <col min="12805" max="12805" width="7.25" style="7" customWidth="1"/>
    <col min="12806" max="12806" width="12.125" style="7" customWidth="1"/>
    <col min="12807" max="13056" width="8.375" style="7"/>
    <col min="13057" max="13057" width="4" style="7" customWidth="1"/>
    <col min="13058" max="13058" width="43.625" style="7" customWidth="1"/>
    <col min="13059" max="13059" width="17.375" style="7" customWidth="1"/>
    <col min="13060" max="13060" width="19.25" style="7" customWidth="1"/>
    <col min="13061" max="13061" width="7.25" style="7" customWidth="1"/>
    <col min="13062" max="13062" width="12.125" style="7" customWidth="1"/>
    <col min="13063" max="13312" width="8.375" style="7"/>
    <col min="13313" max="13313" width="4" style="7" customWidth="1"/>
    <col min="13314" max="13314" width="43.625" style="7" customWidth="1"/>
    <col min="13315" max="13315" width="17.375" style="7" customWidth="1"/>
    <col min="13316" max="13316" width="19.25" style="7" customWidth="1"/>
    <col min="13317" max="13317" width="7.25" style="7" customWidth="1"/>
    <col min="13318" max="13318" width="12.125" style="7" customWidth="1"/>
    <col min="13319" max="13568" width="8.375" style="7"/>
    <col min="13569" max="13569" width="4" style="7" customWidth="1"/>
    <col min="13570" max="13570" width="43.625" style="7" customWidth="1"/>
    <col min="13571" max="13571" width="17.375" style="7" customWidth="1"/>
    <col min="13572" max="13572" width="19.25" style="7" customWidth="1"/>
    <col min="13573" max="13573" width="7.25" style="7" customWidth="1"/>
    <col min="13574" max="13574" width="12.125" style="7" customWidth="1"/>
    <col min="13575" max="13824" width="8.375" style="7"/>
    <col min="13825" max="13825" width="4" style="7" customWidth="1"/>
    <col min="13826" max="13826" width="43.625" style="7" customWidth="1"/>
    <col min="13827" max="13827" width="17.375" style="7" customWidth="1"/>
    <col min="13828" max="13828" width="19.25" style="7" customWidth="1"/>
    <col min="13829" max="13829" width="7.25" style="7" customWidth="1"/>
    <col min="13830" max="13830" width="12.125" style="7" customWidth="1"/>
    <col min="13831" max="14080" width="8.375" style="7"/>
    <col min="14081" max="14081" width="4" style="7" customWidth="1"/>
    <col min="14082" max="14082" width="43.625" style="7" customWidth="1"/>
    <col min="14083" max="14083" width="17.375" style="7" customWidth="1"/>
    <col min="14084" max="14084" width="19.25" style="7" customWidth="1"/>
    <col min="14085" max="14085" width="7.25" style="7" customWidth="1"/>
    <col min="14086" max="14086" width="12.125" style="7" customWidth="1"/>
    <col min="14087" max="14336" width="8.375" style="7"/>
    <col min="14337" max="14337" width="4" style="7" customWidth="1"/>
    <col min="14338" max="14338" width="43.625" style="7" customWidth="1"/>
    <col min="14339" max="14339" width="17.375" style="7" customWidth="1"/>
    <col min="14340" max="14340" width="19.25" style="7" customWidth="1"/>
    <col min="14341" max="14341" width="7.25" style="7" customWidth="1"/>
    <col min="14342" max="14342" width="12.125" style="7" customWidth="1"/>
    <col min="14343" max="14592" width="8.375" style="7"/>
    <col min="14593" max="14593" width="4" style="7" customWidth="1"/>
    <col min="14594" max="14594" width="43.625" style="7" customWidth="1"/>
    <col min="14595" max="14595" width="17.375" style="7" customWidth="1"/>
    <col min="14596" max="14596" width="19.25" style="7" customWidth="1"/>
    <col min="14597" max="14597" width="7.25" style="7" customWidth="1"/>
    <col min="14598" max="14598" width="12.125" style="7" customWidth="1"/>
    <col min="14599" max="14848" width="8.375" style="7"/>
    <col min="14849" max="14849" width="4" style="7" customWidth="1"/>
    <col min="14850" max="14850" width="43.625" style="7" customWidth="1"/>
    <col min="14851" max="14851" width="17.375" style="7" customWidth="1"/>
    <col min="14852" max="14852" width="19.25" style="7" customWidth="1"/>
    <col min="14853" max="14853" width="7.25" style="7" customWidth="1"/>
    <col min="14854" max="14854" width="12.125" style="7" customWidth="1"/>
    <col min="14855" max="15104" width="8.375" style="7"/>
    <col min="15105" max="15105" width="4" style="7" customWidth="1"/>
    <col min="15106" max="15106" width="43.625" style="7" customWidth="1"/>
    <col min="15107" max="15107" width="17.375" style="7" customWidth="1"/>
    <col min="15108" max="15108" width="19.25" style="7" customWidth="1"/>
    <col min="15109" max="15109" width="7.25" style="7" customWidth="1"/>
    <col min="15110" max="15110" width="12.125" style="7" customWidth="1"/>
    <col min="15111" max="15360" width="8.375" style="7"/>
    <col min="15361" max="15361" width="4" style="7" customWidth="1"/>
    <col min="15362" max="15362" width="43.625" style="7" customWidth="1"/>
    <col min="15363" max="15363" width="17.375" style="7" customWidth="1"/>
    <col min="15364" max="15364" width="19.25" style="7" customWidth="1"/>
    <col min="15365" max="15365" width="7.25" style="7" customWidth="1"/>
    <col min="15366" max="15366" width="12.125" style="7" customWidth="1"/>
    <col min="15367" max="15616" width="8.375" style="7"/>
    <col min="15617" max="15617" width="4" style="7" customWidth="1"/>
    <col min="15618" max="15618" width="43.625" style="7" customWidth="1"/>
    <col min="15619" max="15619" width="17.375" style="7" customWidth="1"/>
    <col min="15620" max="15620" width="19.25" style="7" customWidth="1"/>
    <col min="15621" max="15621" width="7.25" style="7" customWidth="1"/>
    <col min="15622" max="15622" width="12.125" style="7" customWidth="1"/>
    <col min="15623" max="15872" width="8.375" style="7"/>
    <col min="15873" max="15873" width="4" style="7" customWidth="1"/>
    <col min="15874" max="15874" width="43.625" style="7" customWidth="1"/>
    <col min="15875" max="15875" width="17.375" style="7" customWidth="1"/>
    <col min="15876" max="15876" width="19.25" style="7" customWidth="1"/>
    <col min="15877" max="15877" width="7.25" style="7" customWidth="1"/>
    <col min="15878" max="15878" width="12.125" style="7" customWidth="1"/>
    <col min="15879" max="16128" width="8.375" style="7"/>
    <col min="16129" max="16129" width="4" style="7" customWidth="1"/>
    <col min="16130" max="16130" width="43.625" style="7" customWidth="1"/>
    <col min="16131" max="16131" width="17.375" style="7" customWidth="1"/>
    <col min="16132" max="16132" width="19.25" style="7" customWidth="1"/>
    <col min="16133" max="16133" width="7.25" style="7" customWidth="1"/>
    <col min="16134" max="16134" width="12.125" style="7" customWidth="1"/>
    <col min="16135" max="16384" width="8.375" style="7"/>
  </cols>
  <sheetData>
    <row r="1" spans="1:5" x14ac:dyDescent="0.25">
      <c r="A1" s="3"/>
      <c r="B1" s="1"/>
      <c r="C1" s="1"/>
      <c r="D1" s="63" t="s">
        <v>536</v>
      </c>
      <c r="E1" s="63"/>
    </row>
    <row r="2" spans="1:5" x14ac:dyDescent="0.25">
      <c r="A2" s="63" t="s">
        <v>0</v>
      </c>
      <c r="B2" s="63"/>
      <c r="C2" s="63"/>
      <c r="D2" s="63"/>
      <c r="E2" s="63"/>
    </row>
    <row r="3" spans="1:5" s="8" customFormat="1" x14ac:dyDescent="0.25">
      <c r="A3" s="63" t="s">
        <v>528</v>
      </c>
      <c r="B3" s="63"/>
      <c r="C3" s="63"/>
      <c r="D3" s="63"/>
      <c r="E3" s="63"/>
    </row>
    <row r="4" spans="1:5" ht="21.75" customHeight="1" x14ac:dyDescent="0.3">
      <c r="A4" s="28" t="s">
        <v>531</v>
      </c>
      <c r="B4" s="1"/>
      <c r="C4" s="1"/>
      <c r="D4" s="1"/>
      <c r="E4" s="1"/>
    </row>
    <row r="5" spans="1:5" x14ac:dyDescent="0.25">
      <c r="A5" s="1"/>
      <c r="B5" s="1"/>
      <c r="C5" s="1"/>
      <c r="D5" s="68" t="s">
        <v>1</v>
      </c>
      <c r="E5" s="68"/>
    </row>
    <row r="6" spans="1:5" ht="46.5" customHeight="1" x14ac:dyDescent="0.25">
      <c r="A6" s="2" t="s">
        <v>2</v>
      </c>
      <c r="B6" s="9" t="s">
        <v>3</v>
      </c>
      <c r="C6" s="9" t="s">
        <v>4</v>
      </c>
      <c r="D6" s="9" t="s">
        <v>5</v>
      </c>
      <c r="E6" s="9" t="s">
        <v>6</v>
      </c>
    </row>
    <row r="7" spans="1:5" x14ac:dyDescent="0.25">
      <c r="A7" s="10" t="s">
        <v>7</v>
      </c>
      <c r="B7" s="10" t="s">
        <v>8</v>
      </c>
      <c r="C7" s="10">
        <v>1</v>
      </c>
      <c r="D7" s="10">
        <v>2</v>
      </c>
      <c r="E7" s="10" t="s">
        <v>9</v>
      </c>
    </row>
    <row r="8" spans="1:5" s="8" customFormat="1" x14ac:dyDescent="0.25">
      <c r="A8" s="10" t="s">
        <v>10</v>
      </c>
      <c r="B8" s="11" t="s">
        <v>11</v>
      </c>
      <c r="C8" s="12"/>
      <c r="D8" s="12">
        <f>C8</f>
        <v>0</v>
      </c>
      <c r="E8" s="12"/>
    </row>
    <row r="9" spans="1:5" x14ac:dyDescent="0.25">
      <c r="A9" s="13" t="s">
        <v>12</v>
      </c>
      <c r="B9" s="14" t="s">
        <v>13</v>
      </c>
      <c r="C9" s="15">
        <f>C10+C11+C12+C13</f>
        <v>8348582235</v>
      </c>
      <c r="D9" s="15">
        <f t="shared" ref="D9:D35" si="0">C9</f>
        <v>8348582235</v>
      </c>
      <c r="E9" s="15"/>
    </row>
    <row r="10" spans="1:5" x14ac:dyDescent="0.25">
      <c r="A10" s="13"/>
      <c r="B10" s="14" t="s">
        <v>14</v>
      </c>
      <c r="C10" s="15">
        <v>8348582235</v>
      </c>
      <c r="D10" s="15">
        <f t="shared" si="0"/>
        <v>8348582235</v>
      </c>
      <c r="E10" s="15"/>
    </row>
    <row r="11" spans="1:5" x14ac:dyDescent="0.25">
      <c r="A11" s="13"/>
      <c r="B11" s="14" t="s">
        <v>15</v>
      </c>
      <c r="C11" s="15"/>
      <c r="D11" s="15">
        <f t="shared" si="0"/>
        <v>0</v>
      </c>
      <c r="E11" s="15"/>
    </row>
    <row r="12" spans="1:5" x14ac:dyDescent="0.25">
      <c r="A12" s="13"/>
      <c r="B12" s="14" t="s">
        <v>16</v>
      </c>
      <c r="C12" s="15">
        <f>'[1]Mẫu biểu 1c'!D76</f>
        <v>0</v>
      </c>
      <c r="D12" s="15">
        <f t="shared" si="0"/>
        <v>0</v>
      </c>
      <c r="E12" s="15"/>
    </row>
    <row r="13" spans="1:5" x14ac:dyDescent="0.25">
      <c r="A13" s="13"/>
      <c r="B13" s="14" t="s">
        <v>17</v>
      </c>
      <c r="C13" s="15"/>
      <c r="D13" s="15">
        <f t="shared" si="0"/>
        <v>0</v>
      </c>
      <c r="E13" s="15"/>
    </row>
    <row r="14" spans="1:5" x14ac:dyDescent="0.25">
      <c r="A14" s="13" t="s">
        <v>18</v>
      </c>
      <c r="B14" s="14" t="s">
        <v>19</v>
      </c>
      <c r="C14" s="15">
        <f>C15+C16+C17</f>
        <v>8348582235</v>
      </c>
      <c r="D14" s="15">
        <f t="shared" si="0"/>
        <v>8348582235</v>
      </c>
      <c r="E14" s="15"/>
    </row>
    <row r="15" spans="1:5" x14ac:dyDescent="0.25">
      <c r="A15" s="13"/>
      <c r="B15" s="14" t="s">
        <v>20</v>
      </c>
      <c r="C15" s="15">
        <v>8348582235</v>
      </c>
      <c r="D15" s="15">
        <f t="shared" si="0"/>
        <v>8348582235</v>
      </c>
      <c r="E15" s="15"/>
    </row>
    <row r="16" spans="1:5" x14ac:dyDescent="0.25">
      <c r="A16" s="13"/>
      <c r="B16" s="14" t="s">
        <v>21</v>
      </c>
      <c r="C16" s="15"/>
      <c r="D16" s="15">
        <f t="shared" si="0"/>
        <v>0</v>
      </c>
      <c r="E16" s="15"/>
    </row>
    <row r="17" spans="1:5" x14ac:dyDescent="0.25">
      <c r="A17" s="13"/>
      <c r="B17" s="14" t="s">
        <v>22</v>
      </c>
      <c r="C17" s="15"/>
      <c r="D17" s="15">
        <f t="shared" si="0"/>
        <v>0</v>
      </c>
      <c r="E17" s="15"/>
    </row>
    <row r="18" spans="1:5" s="16" customFormat="1" x14ac:dyDescent="0.25">
      <c r="A18" s="13" t="s">
        <v>23</v>
      </c>
      <c r="B18" s="14" t="s">
        <v>24</v>
      </c>
      <c r="C18" s="15">
        <f>C9-C14</f>
        <v>0</v>
      </c>
      <c r="D18" s="15">
        <f t="shared" si="0"/>
        <v>0</v>
      </c>
      <c r="E18" s="15"/>
    </row>
    <row r="19" spans="1:5" s="8" customFormat="1" x14ac:dyDescent="0.25">
      <c r="A19" s="10" t="s">
        <v>25</v>
      </c>
      <c r="B19" s="11" t="s">
        <v>26</v>
      </c>
      <c r="C19" s="12"/>
      <c r="D19" s="12">
        <f t="shared" si="0"/>
        <v>0</v>
      </c>
      <c r="E19" s="12"/>
    </row>
    <row r="20" spans="1:5" x14ac:dyDescent="0.25">
      <c r="A20" s="13" t="s">
        <v>12</v>
      </c>
      <c r="B20" s="14" t="s">
        <v>27</v>
      </c>
      <c r="C20" s="15">
        <v>71981385622</v>
      </c>
      <c r="D20" s="15">
        <f t="shared" si="0"/>
        <v>71981385622</v>
      </c>
      <c r="E20" s="15"/>
    </row>
    <row r="21" spans="1:5" x14ac:dyDescent="0.25">
      <c r="A21" s="13" t="s">
        <v>18</v>
      </c>
      <c r="B21" s="14" t="s">
        <v>28</v>
      </c>
      <c r="C21" s="15">
        <v>62829718001</v>
      </c>
      <c r="D21" s="15">
        <f t="shared" si="0"/>
        <v>62829718001</v>
      </c>
      <c r="E21" s="15"/>
    </row>
    <row r="22" spans="1:5" x14ac:dyDescent="0.25">
      <c r="A22" s="13" t="s">
        <v>23</v>
      </c>
      <c r="B22" s="14" t="s">
        <v>29</v>
      </c>
      <c r="C22" s="15">
        <f>SUM(C20-C21)</f>
        <v>9151667621</v>
      </c>
      <c r="D22" s="15">
        <f t="shared" si="0"/>
        <v>9151667621</v>
      </c>
      <c r="E22" s="15"/>
    </row>
    <row r="23" spans="1:5" s="8" customFormat="1" x14ac:dyDescent="0.25">
      <c r="A23" s="10" t="s">
        <v>30</v>
      </c>
      <c r="B23" s="11" t="s">
        <v>31</v>
      </c>
      <c r="C23" s="12"/>
      <c r="D23" s="12">
        <f t="shared" si="0"/>
        <v>0</v>
      </c>
      <c r="E23" s="12"/>
    </row>
    <row r="24" spans="1:5" x14ac:dyDescent="0.25">
      <c r="A24" s="13" t="s">
        <v>12</v>
      </c>
      <c r="B24" s="14" t="s">
        <v>27</v>
      </c>
      <c r="C24" s="15">
        <v>48672544</v>
      </c>
      <c r="D24" s="15">
        <f t="shared" si="0"/>
        <v>48672544</v>
      </c>
      <c r="E24" s="15"/>
    </row>
    <row r="25" spans="1:5" x14ac:dyDescent="0.25">
      <c r="A25" s="13" t="s">
        <v>18</v>
      </c>
      <c r="B25" s="14" t="s">
        <v>28</v>
      </c>
      <c r="C25" s="15">
        <v>14349652</v>
      </c>
      <c r="D25" s="15">
        <f t="shared" si="0"/>
        <v>14349652</v>
      </c>
      <c r="E25" s="15"/>
    </row>
    <row r="26" spans="1:5" x14ac:dyDescent="0.25">
      <c r="A26" s="13" t="s">
        <v>23</v>
      </c>
      <c r="B26" s="14" t="s">
        <v>32</v>
      </c>
      <c r="C26" s="15">
        <f>C24-C25</f>
        <v>34322892</v>
      </c>
      <c r="D26" s="15">
        <f t="shared" si="0"/>
        <v>34322892</v>
      </c>
      <c r="E26" s="15"/>
    </row>
    <row r="27" spans="1:5" s="8" customFormat="1" x14ac:dyDescent="0.25">
      <c r="A27" s="10" t="s">
        <v>33</v>
      </c>
      <c r="B27" s="11" t="s">
        <v>34</v>
      </c>
      <c r="C27" s="12"/>
      <c r="D27" s="12">
        <f t="shared" si="0"/>
        <v>0</v>
      </c>
      <c r="E27" s="12"/>
    </row>
    <row r="28" spans="1:5" x14ac:dyDescent="0.25">
      <c r="A28" s="13" t="s">
        <v>12</v>
      </c>
      <c r="B28" s="14" t="s">
        <v>35</v>
      </c>
      <c r="C28" s="15"/>
      <c r="D28" s="15">
        <f t="shared" si="0"/>
        <v>0</v>
      </c>
      <c r="E28" s="15"/>
    </row>
    <row r="29" spans="1:5" x14ac:dyDescent="0.25">
      <c r="A29" s="13" t="s">
        <v>18</v>
      </c>
      <c r="B29" s="14" t="s">
        <v>36</v>
      </c>
      <c r="C29" s="15"/>
      <c r="D29" s="15">
        <f t="shared" si="0"/>
        <v>0</v>
      </c>
      <c r="E29" s="15"/>
    </row>
    <row r="30" spans="1:5" x14ac:dyDescent="0.25">
      <c r="A30" s="13" t="s">
        <v>23</v>
      </c>
      <c r="B30" s="14" t="s">
        <v>37</v>
      </c>
      <c r="C30" s="15"/>
      <c r="D30" s="15">
        <f t="shared" si="0"/>
        <v>0</v>
      </c>
      <c r="E30" s="15"/>
    </row>
    <row r="31" spans="1:5" s="8" customFormat="1" x14ac:dyDescent="0.25">
      <c r="A31" s="10" t="s">
        <v>38</v>
      </c>
      <c r="B31" s="11" t="s">
        <v>39</v>
      </c>
      <c r="C31" s="12">
        <v>74060577</v>
      </c>
      <c r="D31" s="12">
        <f t="shared" si="0"/>
        <v>74060577</v>
      </c>
      <c r="E31" s="12"/>
    </row>
    <row r="32" spans="1:5" s="8" customFormat="1" x14ac:dyDescent="0.25">
      <c r="A32" s="10" t="s">
        <v>40</v>
      </c>
      <c r="B32" s="11" t="s">
        <v>41</v>
      </c>
      <c r="C32" s="12">
        <f>C18+C22+C26+C30-C31</f>
        <v>9111929936</v>
      </c>
      <c r="D32" s="12">
        <f t="shared" si="0"/>
        <v>9111929936</v>
      </c>
      <c r="E32" s="12"/>
    </row>
    <row r="33" spans="1:6" x14ac:dyDescent="0.25">
      <c r="A33" s="13" t="s">
        <v>12</v>
      </c>
      <c r="B33" s="14" t="s">
        <v>42</v>
      </c>
      <c r="C33" s="15"/>
      <c r="D33" s="15">
        <f>C33</f>
        <v>0</v>
      </c>
      <c r="E33" s="15"/>
    </row>
    <row r="34" spans="1:6" x14ac:dyDescent="0.25">
      <c r="A34" s="13" t="s">
        <v>18</v>
      </c>
      <c r="B34" s="14" t="s">
        <v>43</v>
      </c>
      <c r="C34" s="15">
        <v>11729005554</v>
      </c>
      <c r="D34" s="15">
        <f t="shared" si="0"/>
        <v>11729005554</v>
      </c>
      <c r="E34" s="15"/>
      <c r="F34" s="17"/>
    </row>
    <row r="35" spans="1:6" x14ac:dyDescent="0.25">
      <c r="A35" s="13" t="s">
        <v>23</v>
      </c>
      <c r="B35" s="14" t="s">
        <v>44</v>
      </c>
      <c r="C35" s="15">
        <v>998947000</v>
      </c>
      <c r="D35" s="15">
        <f t="shared" si="0"/>
        <v>998947000</v>
      </c>
      <c r="E35" s="15"/>
    </row>
    <row r="36" spans="1:6" x14ac:dyDescent="0.25">
      <c r="E36" s="18"/>
    </row>
    <row r="37" spans="1:6" x14ac:dyDescent="0.25">
      <c r="B37" s="7" t="s">
        <v>45</v>
      </c>
    </row>
  </sheetData>
  <mergeCells count="4">
    <mergeCell ref="D1:E1"/>
    <mergeCell ref="A2:E2"/>
    <mergeCell ref="A3:E3"/>
    <mergeCell ref="D5:E5"/>
  </mergeCells>
  <printOptions horizontalCentered="1"/>
  <pageMargins left="0.11811023622047245" right="0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chi tiết</vt:lpstr>
      <vt:lpstr>1c</vt:lpstr>
      <vt:lpstr>1b</vt:lpstr>
      <vt:lpstr>'1c'!Print_Titles</vt:lpstr>
      <vt:lpstr>'chi tiết'!Print_Titles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HaTTT</cp:lastModifiedBy>
  <cp:lastPrinted>2025-05-07T01:13:25Z</cp:lastPrinted>
  <dcterms:created xsi:type="dcterms:W3CDTF">2023-02-06T03:56:26Z</dcterms:created>
  <dcterms:modified xsi:type="dcterms:W3CDTF">2025-05-07T01:16:01Z</dcterms:modified>
</cp:coreProperties>
</file>